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C:\Users\DBO\Desktop\"/>
    </mc:Choice>
  </mc:AlternateContent>
  <xr:revisionPtr revIDLastSave="0" documentId="8_{3BD5057D-3811-418D-AA89-BB348D27D9E9}" xr6:coauthVersionLast="41" xr6:coauthVersionMax="41" xr10:uidLastSave="{00000000-0000-0000-0000-000000000000}"/>
  <bookViews>
    <workbookView xWindow="-120" yWindow="-120" windowWidth="29040" windowHeight="15840" tabRatio="836" activeTab="1" xr2:uid="{00000000-000D-0000-FFFF-FFFF00000000}"/>
  </bookViews>
  <sheets>
    <sheet name="Page de Garde " sheetId="23" r:id="rId1"/>
    <sheet name="Auto-évaluation" sheetId="19" r:id="rId2"/>
    <sheet name="Graphiques" sheetId="20" r:id="rId3"/>
    <sheet name="Glossaire" sheetId="22" r:id="rId4"/>
  </sheets>
  <definedNames>
    <definedName name="_xlnm._FilterDatabase" localSheetId="3" hidden="1">Glossaire!$A$2:$F$6</definedName>
    <definedName name="OUI_NON">#REF!</definedName>
    <definedName name="_xlnm.Print_Area" localSheetId="0">'Page de Garde '!$A$1:$H$52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52" i="19" l="1"/>
  <c r="H55" i="19"/>
  <c r="H49" i="19"/>
  <c r="H61" i="19"/>
  <c r="H57" i="19"/>
  <c r="H56" i="19"/>
  <c r="H54" i="19"/>
  <c r="H53" i="19"/>
  <c r="H51" i="19"/>
  <c r="H50" i="19"/>
  <c r="H47" i="19"/>
  <c r="H43" i="19"/>
  <c r="H42" i="19"/>
  <c r="H41" i="19"/>
  <c r="H40" i="19"/>
  <c r="H39" i="19"/>
  <c r="H38" i="19"/>
  <c r="H37" i="19"/>
  <c r="H60" i="19"/>
  <c r="H59" i="19"/>
  <c r="H31" i="19"/>
  <c r="H30" i="19"/>
  <c r="H29" i="19"/>
  <c r="H28" i="19"/>
  <c r="H27" i="19"/>
  <c r="H98" i="19"/>
  <c r="H128" i="19"/>
  <c r="H129" i="19"/>
  <c r="H130" i="19"/>
  <c r="H120" i="19"/>
  <c r="H121" i="19"/>
  <c r="H122" i="19"/>
  <c r="H123" i="19"/>
  <c r="H124" i="19"/>
  <c r="H125" i="19"/>
  <c r="H126" i="19"/>
  <c r="H119" i="19"/>
  <c r="H115" i="19"/>
  <c r="H116" i="19"/>
  <c r="H117" i="19"/>
  <c r="H114" i="19"/>
  <c r="H112" i="19"/>
  <c r="H7" i="19"/>
  <c r="H8" i="19"/>
  <c r="H9" i="19"/>
  <c r="H10" i="19"/>
  <c r="H11" i="19"/>
  <c r="H12" i="19"/>
  <c r="H13" i="19"/>
  <c r="H14" i="19"/>
  <c r="H15" i="19"/>
  <c r="H17" i="19"/>
  <c r="H18" i="19"/>
  <c r="H104" i="19"/>
  <c r="H105" i="19"/>
  <c r="H106" i="19"/>
  <c r="H107" i="19"/>
  <c r="H108" i="19"/>
  <c r="H109" i="19"/>
  <c r="H110" i="19"/>
  <c r="H99" i="19"/>
  <c r="H100" i="19"/>
  <c r="H101" i="19"/>
  <c r="H102" i="19"/>
  <c r="H80" i="19"/>
  <c r="H81" i="19"/>
  <c r="H82" i="19"/>
  <c r="H83" i="19"/>
  <c r="H84" i="19"/>
  <c r="H91" i="19"/>
  <c r="H92" i="19"/>
  <c r="H89" i="19"/>
  <c r="H90" i="19"/>
  <c r="H93" i="19"/>
  <c r="H94" i="19"/>
  <c r="H95" i="19"/>
  <c r="H67" i="19"/>
  <c r="H68" i="19"/>
  <c r="H73" i="19"/>
  <c r="H64" i="19"/>
  <c r="H65" i="19"/>
  <c r="H66" i="19"/>
  <c r="H69" i="19"/>
  <c r="H70" i="19"/>
  <c r="H71" i="19"/>
  <c r="H72" i="19"/>
  <c r="H74" i="19"/>
  <c r="H75" i="19"/>
  <c r="H76" i="19"/>
  <c r="H77" i="19"/>
  <c r="H78" i="19"/>
  <c r="H86" i="19"/>
  <c r="H87" i="19"/>
  <c r="H34" i="19"/>
  <c r="H35" i="19"/>
  <c r="H36" i="19"/>
  <c r="H45" i="19"/>
  <c r="H46" i="19"/>
  <c r="H23" i="19"/>
  <c r="H24" i="19"/>
  <c r="H25" i="19"/>
  <c r="H21" i="19"/>
  <c r="H22" i="19"/>
  <c r="I34" i="19" l="1"/>
  <c r="B10" i="20" s="1"/>
  <c r="I27" i="19"/>
  <c r="B8" i="20" s="1"/>
  <c r="I21" i="19"/>
  <c r="I59" i="19"/>
  <c r="B12" i="20" s="1"/>
  <c r="I45" i="19"/>
  <c r="B11" i="20" s="1"/>
  <c r="I17" i="19"/>
  <c r="B5" i="20" s="1"/>
  <c r="I30" i="19"/>
  <c r="I28" i="19"/>
  <c r="I86" i="19"/>
  <c r="B16" i="20" s="1"/>
  <c r="I119" i="19"/>
  <c r="B23" i="20" s="1"/>
  <c r="I80" i="19"/>
  <c r="B15" i="20" s="1"/>
  <c r="I112" i="19"/>
  <c r="B21" i="20" s="1"/>
  <c r="I98" i="19"/>
  <c r="B19" i="20" s="1"/>
  <c r="I7" i="19"/>
  <c r="B4" i="20" s="1"/>
  <c r="I89" i="19"/>
  <c r="B17" i="20" s="1"/>
  <c r="I128" i="19"/>
  <c r="B24" i="20" s="1"/>
  <c r="I104" i="19"/>
  <c r="B20" i="20" s="1"/>
  <c r="I114" i="19"/>
  <c r="B22" i="20" s="1"/>
  <c r="I64" i="19"/>
  <c r="B14" i="20" s="1"/>
  <c r="J21" i="19" l="1"/>
  <c r="B6" i="20" s="1"/>
  <c r="J34" i="19"/>
  <c r="B9" i="20" s="1"/>
  <c r="B7" i="20"/>
  <c r="J98" i="19"/>
  <c r="B18" i="20" s="1"/>
  <c r="J7" i="19"/>
  <c r="B3" i="20" s="1"/>
  <c r="J64" i="19"/>
  <c r="B13"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PKU</author>
  </authors>
  <commentList>
    <comment ref="G3" authorId="0" shapeId="0" xr:uid="{00000000-0006-0000-0100-000001000000}">
      <text>
        <r>
          <rPr>
            <b/>
            <sz val="9"/>
            <color indexed="81"/>
            <rFont val="Tahoma"/>
            <family val="2"/>
          </rPr>
          <t xml:space="preserve">
</t>
        </r>
        <r>
          <rPr>
            <sz val="9"/>
            <color indexed="81"/>
            <rFont val="Tahoma"/>
            <family val="2"/>
          </rPr>
          <t>Cette exigence ne s'applique pas du fait de la nature de notre activité ou de notre organisation</t>
        </r>
      </text>
    </comment>
  </commentList>
</comments>
</file>

<file path=xl/sharedStrings.xml><?xml version="1.0" encoding="utf-8"?>
<sst xmlns="http://schemas.openxmlformats.org/spreadsheetml/2006/main" count="277" uniqueCount="250">
  <si>
    <t>w</t>
  </si>
  <si>
    <t>Section Inspection</t>
  </si>
  <si>
    <t>TOTAL exigence</t>
  </si>
  <si>
    <t>TOTAL §</t>
  </si>
  <si>
    <t>Oui et je peux
le prouver</t>
  </si>
  <si>
    <t>Partiellement
ou en cours</t>
  </si>
  <si>
    <t>Non</t>
  </si>
  <si>
    <t>Non applicable</t>
  </si>
  <si>
    <t>/</t>
  </si>
  <si>
    <t>4. EXIGENCES GENERALES</t>
  </si>
  <si>
    <t>5. EXIGENCES STRUCTURELLES</t>
  </si>
  <si>
    <t>6. EXIGENCES RELATIVES AUX RESSOURCES</t>
  </si>
  <si>
    <t>7. EXIGENCES RELATIVES AUX PROCESSUS</t>
  </si>
  <si>
    <t>8. EXIGENCES RELATIVES AU SYSTEME DE MANAGEMENT</t>
  </si>
  <si>
    <t>%</t>
  </si>
  <si>
    <t>GLOSSAIRE</t>
  </si>
  <si>
    <t>Points</t>
  </si>
  <si>
    <t>Pour chaque question, mettez une - et une seule - croix dans la case correspondant à l'avancement de votre démarche.</t>
  </si>
  <si>
    <t>§5.1.1</t>
  </si>
  <si>
    <t>§5.1.2</t>
  </si>
  <si>
    <t>§5.1.3</t>
  </si>
  <si>
    <t>§5.1.4</t>
  </si>
  <si>
    <t>§5.1.5</t>
  </si>
  <si>
    <t>5.1 Exigences administratives</t>
  </si>
  <si>
    <t>5.1. Exigences administratives</t>
  </si>
  <si>
    <t>7.1. Méthodes et procédures d'inspection</t>
  </si>
  <si>
    <t>§7.1.1</t>
  </si>
  <si>
    <t>§7.1.2</t>
  </si>
  <si>
    <t>§7.1.3</t>
  </si>
  <si>
    <t>§7.1.4</t>
  </si>
  <si>
    <t>§7.1.5</t>
  </si>
  <si>
    <t>§7.1.6</t>
  </si>
  <si>
    <t>§7.1.7</t>
  </si>
  <si>
    <t>§7.1.8</t>
  </si>
  <si>
    <t>§7.1.9</t>
  </si>
  <si>
    <t>7.2. Manipulation des échantillons et objets présentés à l'inspection</t>
  </si>
  <si>
    <t>§7.2.1</t>
  </si>
  <si>
    <t>§7.2.2</t>
  </si>
  <si>
    <t>§7.2.3</t>
  </si>
  <si>
    <t>§7.2.4</t>
  </si>
  <si>
    <t>7.3. Enregistrements</t>
  </si>
  <si>
    <t>§7.3.1</t>
  </si>
  <si>
    <t>§7.3.2</t>
  </si>
  <si>
    <t>7.4. Rapports et certificats d'inspection</t>
  </si>
  <si>
    <t>§7.4.1</t>
  </si>
  <si>
    <t>§7.4.2</t>
  </si>
  <si>
    <t>§7.4.3</t>
  </si>
  <si>
    <t>§7.4.4</t>
  </si>
  <si>
    <t>§7.4.5</t>
  </si>
  <si>
    <t>8. EXIGENCES EN MATIERE DE SYSTÈME DE MANAGEMENT</t>
  </si>
  <si>
    <t>8.2. Documentation du système de management</t>
  </si>
  <si>
    <t>§8.2.1</t>
  </si>
  <si>
    <t>§8.2.2</t>
  </si>
  <si>
    <t>§8.2.3</t>
  </si>
  <si>
    <t>§8.2.4</t>
  </si>
  <si>
    <t>§8.2.5</t>
  </si>
  <si>
    <t>8.3. Maîtrise des documents</t>
  </si>
  <si>
    <t>§8.3.1 / 8.3.2</t>
  </si>
  <si>
    <t>8.4. Maîtrise des enregistrements</t>
  </si>
  <si>
    <t>8.5. Revue de direction</t>
  </si>
  <si>
    <t>§8.5.1.1</t>
  </si>
  <si>
    <t>§8.5.1.2</t>
  </si>
  <si>
    <t>§8.5.1.3</t>
  </si>
  <si>
    <t>§8.5.2 / 8.5.3</t>
  </si>
  <si>
    <t>§8.6.2</t>
  </si>
  <si>
    <t>§8.6.4</t>
  </si>
  <si>
    <t>4.1. Impartialité et indépendance</t>
  </si>
  <si>
    <t>4.1.3</t>
  </si>
  <si>
    <t>4.1.4</t>
  </si>
  <si>
    <t>4.1.5</t>
  </si>
  <si>
    <t>4.1.6 a)</t>
  </si>
  <si>
    <t>4.1.6 b)</t>
  </si>
  <si>
    <t>4.1.6 c)</t>
  </si>
  <si>
    <t>4.2. Confidentialité</t>
  </si>
  <si>
    <t>4.1. Impartialité et Indépendance</t>
  </si>
  <si>
    <t>4.2.1, 4.2.3 et 6.1.13</t>
  </si>
  <si>
    <t>4.2.1 et 4.2.2</t>
  </si>
  <si>
    <t>Vous préparer à l'accréditation
OUTIL D'AUTO-EVALUATION SUIVANT LA NORME NF EN ISO/CEI 17020 : 2012</t>
  </si>
  <si>
    <t>§8.6.5</t>
  </si>
  <si>
    <t>8.6. Audit interne</t>
  </si>
  <si>
    <t>8.7. Actions correctives / 8.8 Actions préventives</t>
  </si>
  <si>
    <t>§8.7.2</t>
  </si>
  <si>
    <t>Chapitres de la norme NF EN ISO/CEI 17020 : 2012</t>
  </si>
  <si>
    <t>5.2 Organisation et management</t>
  </si>
  <si>
    <t>§ 5.2.3 et 5.2.7</t>
  </si>
  <si>
    <t>§ 5.2.4</t>
  </si>
  <si>
    <t>§ 5.2.5 et 5.2.6</t>
  </si>
  <si>
    <t>§6.1.2</t>
  </si>
  <si>
    <t>§6.1.1 et 6.1.3</t>
  </si>
  <si>
    <t>§6.1.4</t>
  </si>
  <si>
    <t>§6.1.5 et 6.1.6</t>
  </si>
  <si>
    <t>§6.1.7</t>
  </si>
  <si>
    <t>§6.1.8</t>
  </si>
  <si>
    <t>§6.1.9</t>
  </si>
  <si>
    <t>§6.1.10</t>
  </si>
  <si>
    <t>§6.1.11</t>
  </si>
  <si>
    <t>6.1. Personnel</t>
  </si>
  <si>
    <t>6.2. Installations et équipements</t>
  </si>
  <si>
    <t>6.3. Sous-traitance</t>
  </si>
  <si>
    <t>§6.2.2</t>
  </si>
  <si>
    <t>§6.2.9</t>
  </si>
  <si>
    <t>§6.2.11</t>
  </si>
  <si>
    <t>§6.2.12</t>
  </si>
  <si>
    <t>§6.2.13</t>
  </si>
  <si>
    <t>§6.2.14</t>
  </si>
  <si>
    <t>§6.2.15</t>
  </si>
  <si>
    <t>§6.3.2</t>
  </si>
  <si>
    <t>§6.3.3</t>
  </si>
  <si>
    <t>§6.3.1 et 6.3.4</t>
  </si>
  <si>
    <t xml:space="preserve">4.1.1 &amp;  4.1.2 </t>
  </si>
  <si>
    <t xml:space="preserve">§6.1.12 </t>
  </si>
  <si>
    <t>5.2. Organisation et management</t>
  </si>
  <si>
    <t>6.2. Installations et Equipements</t>
  </si>
  <si>
    <t>§8.4.1 &amp; 8.4.2</t>
  </si>
  <si>
    <t>§8.6.1 &amp; 8.6.3</t>
  </si>
  <si>
    <t xml:space="preserve">- les auditeurs n'auditent pas leur propre travail </t>
  </si>
  <si>
    <t>- les audités sont tenus informés des résultats de l'audit</t>
  </si>
  <si>
    <t xml:space="preserve">- toutes les actions correctives et opportunités d'amélioration sont identifiées et mises en œuvre </t>
  </si>
  <si>
    <t xml:space="preserve">- un rapport d'audit est établi </t>
  </si>
  <si>
    <t>§8.7.1 &amp; 8.8.1</t>
  </si>
  <si>
    <t>§8.7.4 &amp; 8.8.3</t>
  </si>
  <si>
    <t>Procédure</t>
  </si>
  <si>
    <r>
      <t xml:space="preserve">Maîtrisez-vous les contrats ou ordres de service établis avec vos clients pour vous assurer  :
- que votre organisme possède les compétences et les ressources </t>
    </r>
    <r>
      <rPr>
        <i/>
        <sz val="11"/>
        <color theme="1"/>
        <rFont val="Arial"/>
        <family val="2"/>
      </rPr>
      <t>(par ex. : ressources humaines, équipements…)</t>
    </r>
    <r>
      <rPr>
        <sz val="11"/>
        <color theme="1"/>
        <rFont val="Arial"/>
        <family val="2"/>
      </rPr>
      <t xml:space="preserve"> pour répondre à la demande </t>
    </r>
  </si>
  <si>
    <t>Les échantillons ou les objets à inspecter sont-ils identifiés de façon unique, afin d'éviter toute confusion ?</t>
  </si>
  <si>
    <t xml:space="preserve">Les anomalies constatées avant le début de l'inspection sont-elles bien enregistrées ? </t>
  </si>
  <si>
    <t>Un rapport ou un certificat d'inspection est-il émis à l'issue de la prestation d'inspection ?</t>
  </si>
  <si>
    <t>- la mise à disposition sur les lieux de travail des bonnes versions des documents applicables</t>
  </si>
  <si>
    <t>- l'identification facile des documents</t>
  </si>
  <si>
    <t>- la gestion des documents d'origine extérieure (ex. identification, diffusion…)</t>
  </si>
  <si>
    <t xml:space="preserve">§6.2.1, §6.2.3 &amp; 6.2.5 </t>
  </si>
  <si>
    <t xml:space="preserve">§6.2.4  </t>
  </si>
  <si>
    <t>§6.2.8 &amp; 6.2.10</t>
  </si>
  <si>
    <t>§6.2.6 &amp; 6.2.7</t>
  </si>
  <si>
    <t>Si vous utilisez des étalons ou des matériaux de référence, pouvez-vous garantir le raccordement aux  étalons / matériaux nationaux ou internationaux de mesure  ?</t>
  </si>
  <si>
    <r>
      <t xml:space="preserve">Avez-vous recours à des fournisseurs de marchandises ou services peuvant avoir une influence sur le résultat des activités d'inspection?
</t>
    </r>
    <r>
      <rPr>
        <i/>
        <sz val="11"/>
        <color theme="1"/>
        <rFont val="Arial"/>
        <family val="2"/>
      </rPr>
      <t>Ex. : enregistrement des commandes, archivage, édition des rapports, service d'étalonnage, équipements de mesure…</t>
    </r>
  </si>
  <si>
    <t>Des règles sont-elles définies pour assurer l'intégrité et la sécurité des données ?</t>
  </si>
  <si>
    <r>
      <t xml:space="preserve">Avez-vous établi une procédure pour vérifier à intervalles planifiés que votre système de management demeure pertinent et efficace ?
</t>
    </r>
    <r>
      <rPr>
        <i/>
        <sz val="11"/>
        <color theme="1"/>
        <rFont val="Arial"/>
        <family val="2"/>
      </rPr>
      <t>= Revue de direction</t>
    </r>
  </si>
  <si>
    <t>Informez-vous votre client si la méthode ou la procédure d'inspection qu'il vous propose n'est pas appropriée ?</t>
  </si>
  <si>
    <t>Avez-vous défini des règles écrites pour la planification et le déroulement des inspections ?</t>
  </si>
  <si>
    <r>
      <t xml:space="preserve">Si vous utilisez des méthodes d'inspection non normalisées*, les avez-vous entièrement décrites et êtes-vous en mesure de prouver leur pertinence ?
</t>
    </r>
    <r>
      <rPr>
        <i/>
        <sz val="11"/>
        <color theme="1"/>
        <rFont val="Arial"/>
        <family val="2"/>
      </rPr>
      <t>(*voir note dans la norme NF EN ISO/CEI 17020:2012)</t>
    </r>
  </si>
  <si>
    <t>Ces instructions sont elles disponibles auprès du personnel concerné ?</t>
  </si>
  <si>
    <t>- que les exigences de vos clients sont convenablement définies afin de pouvoir réaliser la prestation sans ambiguïté</t>
  </si>
  <si>
    <t>Avez-vous défini des instructions écrites pour réaliser l'inspection en toute sécurité ?</t>
  </si>
  <si>
    <t>Les rapports ou certificats d'inspection permettent-ils d'identifier en interne l'(es) inspecteur(s) ayant réalisé l'inspection ?</t>
  </si>
  <si>
    <t>Le cas échéant, les informations fournies par un sous-traitant sont-elles clairement identifiées comme telles ?</t>
  </si>
  <si>
    <t>Les rapports/certifcats d'inspection ré-émis permettent-ils d'identifier la version du rapport/certificat qu'il remplace ?</t>
  </si>
  <si>
    <t>TOTAL sous-§</t>
  </si>
  <si>
    <t>La direction de votre organisme s'est-elle engagée à exercer ses activités d'inspection en toute impartialité ?</t>
  </si>
  <si>
    <t>Votre organisme assume-t-il la responsabilté juridique des activités d'inspection demandées à l'accréditation ?</t>
  </si>
  <si>
    <t>Réalisez-vous vos inspections en toute impartialité ? En particulier, vous assurez-vous que des pressions (commerciales, financières ou autres) ne compromettent pas votre impartialité ?</t>
  </si>
  <si>
    <t>Pouvez-vous démontrer que votre organisme ne fait pas partie d'une entité réalisant des activités incompatibles et n'a pas de liens (contractuels, capitalistiques…) avec une ou plusieurs entités réalisant des activités incompatibles ?</t>
  </si>
  <si>
    <t>Si applicable, évaluez-vous régulièrement l'état des équipements stockés, afin d'éviter toute détérioration ?</t>
  </si>
  <si>
    <t>Disposez-vous de procédures pour traiter les équipements défectueux et examiner, le cas échéant, les conséquences des défauts identifiés sur les inspections déjà réalisées ?</t>
  </si>
  <si>
    <t xml:space="preserve">COMMENTAIRES
</t>
  </si>
  <si>
    <t>Si votre organisme se déclare de type B (c'est-à-dire qu'il assure des inspections uniquement pour sa propre organisation) :
Pouvez-vous démontrer que le service d'inspection et son personnel ne réalisent pas d'activités incompatibles ?</t>
  </si>
  <si>
    <r>
      <t xml:space="preserve">Si vous êtes tenus, par une règlementation par exemple, de transmettre à un tiers des données confidentielles (telles que celles évoquées ci-dessus par exemple), avez-vous prévu d’en informer vos clients ?
</t>
    </r>
    <r>
      <rPr>
        <i/>
        <sz val="11"/>
        <color theme="1"/>
        <rFont val="Arial"/>
        <family val="2"/>
      </rPr>
      <t>Ex. de moyens pour répondre à l’exigence : mention dans les contrats avec vos clients ou dans des conditions générales de vente de vos prestations</t>
    </r>
    <r>
      <rPr>
        <sz val="11"/>
        <color theme="1"/>
        <rFont val="Arial"/>
        <family val="2"/>
      </rPr>
      <t xml:space="preserve">
</t>
    </r>
  </si>
  <si>
    <t>Votre organisme a-t-il souscrit une assurance en responsabilité civile couvrant les activités d'inspection ?</t>
  </si>
  <si>
    <t>§ 5.2.1 et 5.2.2</t>
  </si>
  <si>
    <r>
      <t xml:space="preserve">Avez-vous pris des mesures afin de vous assurer que votre personnel agit en toute impartialité ?
</t>
    </r>
    <r>
      <rPr>
        <i/>
        <sz val="11"/>
        <color theme="1"/>
        <rFont val="Arial"/>
        <family val="2"/>
      </rPr>
      <t>Par exemple : mise en place de politiques et de procédures pour aider le personnel à identifier et à traiter les menaces ou les incitations commerciales, financières ou autres qui seraient de nature à influencer son impartialité</t>
    </r>
  </si>
  <si>
    <r>
      <t>Si nécessaire</t>
    </r>
    <r>
      <rPr>
        <sz val="11"/>
        <color theme="1"/>
        <rFont val="Arial"/>
        <family val="2"/>
      </rPr>
      <t>, avez-vous défini les équipements devant faire l'objet de contrôles en service entre deux étalonnages?</t>
    </r>
  </si>
  <si>
    <t>Prévenez-vous votre client lorsque vous avez recours à de la sous-traitance ?</t>
  </si>
  <si>
    <r>
      <t xml:space="preserve">Utilisez-vous des méthodes ou des procédures d'inspection définies ?
</t>
    </r>
    <r>
      <rPr>
        <i/>
        <sz val="11"/>
        <color theme="1"/>
        <rFont val="Arial"/>
        <family val="2"/>
      </rPr>
      <t xml:space="preserve">Définies par la réglementation, les normes ou spécifications, les plans d'inspection ou les contrats. Les spécifications peuvent être propres au client ou à l'organisme. </t>
    </r>
  </si>
  <si>
    <r>
      <t xml:space="preserve">- de l'état d'avancement de votre prestation en menant le cas échéant des actions correctives </t>
    </r>
    <r>
      <rPr>
        <i/>
        <sz val="11"/>
        <color theme="1"/>
        <rFont val="Arial"/>
        <family val="2"/>
      </rPr>
      <t>(par exemple dans le cas de prestations d'inspection de longue durée)</t>
    </r>
  </si>
  <si>
    <t>Si le certificat d'inspection ne comporte pas les résultats de l'inspection, disposez-vous du rapport relatif à cette inspection et contenant les résultats?</t>
  </si>
  <si>
    <r>
      <t xml:space="preserve">Avez-vous établi une procédure permettant de vérifier le fonctionnement de votre système de management à intervalles réguliers et sa conformité aux exigences de la présente norme?
</t>
    </r>
    <r>
      <rPr>
        <i/>
        <sz val="11"/>
        <color theme="1"/>
        <rFont val="Arial"/>
        <family val="2"/>
      </rPr>
      <t>= audit interne</t>
    </r>
  </si>
  <si>
    <t>Cette revue de direction est-elle réalisée tous les ans ?</t>
  </si>
  <si>
    <r>
      <t xml:space="preserve">Un membre de l'encadrement a-t-il été nommé afin de garantir le fonctionnement et la mise à jour du système de management ?
</t>
    </r>
    <r>
      <rPr>
        <i/>
        <sz val="11"/>
        <color theme="1"/>
        <rFont val="Arial"/>
        <family val="2"/>
      </rPr>
      <t>Ex. : Responsable qualité</t>
    </r>
  </si>
  <si>
    <t>Ce rapport ou certificat d'inspection comporte-il les éléments obligatoires listés au § 7.4.2 de la norme NF EN ISO/CEI 17020:2012 ?</t>
  </si>
  <si>
    <t>Les informations demandées au §7.4.2 sont-elles rapportées avec précision et clarté ?</t>
  </si>
  <si>
    <t>Vous assurez-vous que les observations et données obtenues pendant l'inspection sont enregistrées ?</t>
  </si>
  <si>
    <r>
      <t xml:space="preserve">Les activités d'inspection sont-elles clairement identifiables au sein de votre organisation ?
</t>
    </r>
    <r>
      <rPr>
        <i/>
        <sz val="11"/>
        <color theme="1"/>
        <rFont val="Arial"/>
        <family val="2"/>
      </rPr>
      <t>Par exemple à travers la mise en place de services distincts et repérables sur un organigramme</t>
    </r>
  </si>
  <si>
    <r>
      <t xml:space="preserve">Dans le cas où votre organisme réalise d'autres activités que des prestations d'inspection, les relations entre ces différentes activités sont-elles clairement définies ?
</t>
    </r>
    <r>
      <rPr>
        <i/>
        <sz val="11"/>
        <color theme="1"/>
        <rFont val="Arial"/>
        <family val="2"/>
      </rPr>
      <t xml:space="preserve">Par exemple : 
- l’entité émettant les rapports est-elle clairement identifiée ?
- si du personnel travaille à la fois pour l'organisme d'inspection et d'autres services, il peut être pertinent de disposer d’informations relatives à ce personnel.
</t>
    </r>
  </si>
  <si>
    <r>
      <t xml:space="preserve">Avez-vous défini des critères pour sélectionner, former, qualifier et maintenir les compétences du personnel impliqué dans les activités d'inspection ?
</t>
    </r>
    <r>
      <rPr>
        <i/>
        <sz val="11"/>
        <rFont val="Arial"/>
        <family val="2"/>
      </rPr>
      <t xml:space="preserve">Les compétences ne se limitent pas aux aspects techniques mais comprennent également la connaissance du système de management et la capacité à mettre en oeuvre les procédures administratives </t>
    </r>
  </si>
  <si>
    <r>
      <t xml:space="preserve">Les logiciels ou équipements automatisés utilisés dans le cadre des inspections sont-ils adaptés à l'activité et validés avant utilisation/modification puis périodiquement ?
</t>
    </r>
    <r>
      <rPr>
        <i/>
        <sz val="11"/>
        <rFont val="Arial"/>
        <family val="2"/>
      </rPr>
      <t>Par exemple : cela peut se faire en
- validant les calculs avant utilisation,
- validant périodiquement les matériels informatiques et les logiciels,
- effectuant des validations à chaque fois que des changements sont apportés aux matériels informatiques ou aux logiciels concernés, et 
- en procédant, si nécessaire, à des mises à jour de logiciels.</t>
    </r>
  </si>
  <si>
    <r>
      <t xml:space="preserve">Si votre organisme se déclare de type A (c'est-à-dire qu'il assure des inspections de tierce partie) :
Pouvez-vous démontrer que votre organisme et votre personnel n'exercent pas d'activités incompatibles sur les objets du domaine pour lequel l'accréditation est demandée ?
</t>
    </r>
    <r>
      <rPr>
        <i/>
        <sz val="11"/>
        <rFont val="Arial"/>
        <family val="2"/>
      </rPr>
      <t>Activités incompatibles =  conception, fabrication, fourniture (commercialisation), installation, achat, possession, utilisation, maintenance d'objets de même nature que ceux inspectés</t>
    </r>
  </si>
  <si>
    <t>Si votre organisme se déclare de type C (c'est-à-dire qu'il est impliqué dans des activités incompatibles) :
Avez-vous mis en place une organisation permettant une séparation des responsabilités entre l'inspection et les autres activités dites incompatibles ?</t>
  </si>
  <si>
    <t>Vous assurez-vous que le personnel ayant réalisé l'inspection d'un objet ne peut pas réaliser une activité incompatible pour ce même objet (sauf si une règlementation le permet) ?</t>
  </si>
  <si>
    <r>
      <t xml:space="preserve">Les données produites par votre activité d’inspection ou les informations obtenues de tiers sont-elles considérées confidentielles et traitées comme telles ?
</t>
    </r>
    <r>
      <rPr>
        <i/>
        <sz val="11"/>
        <color theme="1"/>
        <rFont val="Arial"/>
        <family val="2"/>
      </rPr>
      <t xml:space="preserve">Ex. de données : résultats des inspections (rapports d’inspection),
Ex. d'information obtenues de tiers : information obtenues dans le cadre d'une réclamation
</t>
    </r>
    <r>
      <rPr>
        <sz val="11"/>
        <color theme="1"/>
        <rFont val="Arial"/>
        <family val="2"/>
      </rPr>
      <t xml:space="preserve">
</t>
    </r>
    <r>
      <rPr>
        <i/>
        <sz val="11"/>
        <color theme="1"/>
        <rFont val="Arial"/>
        <family val="2"/>
      </rPr>
      <t>Ex. de moyens pour répondre à l’exigence : mention dans les contrats avec vos clients ou dans des conditions générales de vente de vos prestations, mention dans les engagements déontologiques signés par le personnel, dans les contrats de travail</t>
    </r>
    <r>
      <rPr>
        <sz val="11"/>
        <color theme="1"/>
        <rFont val="Arial"/>
        <family val="2"/>
      </rPr>
      <t xml:space="preserve">
</t>
    </r>
  </si>
  <si>
    <r>
      <t xml:space="preserve">Les activités d'inspection pour lesquelles votre organisme est compétent sont-elles décrites ?
</t>
    </r>
    <r>
      <rPr>
        <i/>
        <sz val="11"/>
        <rFont val="Arial"/>
        <family val="2"/>
      </rPr>
      <t>Par exemple au sein de la documentation qualité</t>
    </r>
  </si>
  <si>
    <r>
      <t xml:space="preserve">Votre organisme a-t-il défini les conditions contractuelles permettant d'encadrer ses prestations d'inspection ?
</t>
    </r>
    <r>
      <rPr>
        <i/>
        <sz val="11"/>
        <color theme="1"/>
        <rFont val="Arial"/>
        <family val="2"/>
      </rPr>
      <t>Ex : contrat avec les clients, conditions générales de vente des prestations, etc</t>
    </r>
    <r>
      <rPr>
        <i/>
        <sz val="11"/>
        <color rgb="FF00B0F0"/>
        <rFont val="Arial"/>
        <family val="2"/>
      </rPr>
      <t>...</t>
    </r>
  </si>
  <si>
    <r>
      <t xml:space="preserve">Les fonctions et les responsabilités du personnel impliqué dans les activités d'inspection sont-elles définies ? 
</t>
    </r>
    <r>
      <rPr>
        <i/>
        <sz val="11"/>
        <color theme="1"/>
        <rFont val="Arial"/>
        <family val="2"/>
      </rPr>
      <t xml:space="preserve">Le personnel impliqué sont les inspecteurs mais également les autres fonctions qui peuvent avoir des répercussions sur le management, l'exécution, l'enregistrement ou le compte rendu des inspections (par exemple : une assistante chargée de la programmation des missions et de la saisie des résultats d'inspection). 
</t>
    </r>
    <r>
      <rPr>
        <sz val="11"/>
        <color theme="1"/>
        <rFont val="Arial"/>
        <family val="2"/>
      </rPr>
      <t xml:space="preserve">
</t>
    </r>
    <r>
      <rPr>
        <i/>
        <sz val="11"/>
        <color theme="1"/>
        <rFont val="Arial"/>
        <family val="2"/>
      </rPr>
      <t>Exemples de moyens pour répondre à l'exigence : organigramme, fiche de fonction, fiche de poste, lettre de mission, etc…</t>
    </r>
  </si>
  <si>
    <r>
      <t xml:space="preserve">Un ou plusieurs responsable(s) technique(s) qualifié(s), expérimenté(s) et disponible(s) a/ont-il(s) été désigné(s) ?
</t>
    </r>
    <r>
      <rPr>
        <i/>
        <sz val="11"/>
        <rFont val="Arial"/>
        <family val="2"/>
      </rPr>
      <t>Le responsable technique est la personne assurant l'entière reponsabilité de l'exécution des activités d'inspection (par ex. : c'est la personne chargée de la rédaction des méthodologies, de la veille réglementaire, de la formation et supervision des inspecteurs...)</t>
    </r>
    <r>
      <rPr>
        <sz val="11"/>
        <rFont val="Arial"/>
        <family val="2"/>
      </rPr>
      <t xml:space="preserve">
</t>
    </r>
  </si>
  <si>
    <r>
      <t xml:space="preserve">La suppléance de cette fonction est-elle prévue afin d'assurer la continuité de l'activité d'inspection ?
</t>
    </r>
    <r>
      <rPr>
        <i/>
        <sz val="11"/>
        <color theme="1"/>
        <rFont val="Arial"/>
        <family val="2"/>
      </rPr>
      <t>Cette exigence ne s'applique pas dans les cas où l'absence du responsable technique entraîne l'arrêt de l'activité</t>
    </r>
  </si>
  <si>
    <t>Chaque personne de l'organisme d'inspection a-t-elle connaissance de ses obligations, ses responsabilités et son autorité ?</t>
  </si>
  <si>
    <r>
      <t xml:space="preserve">Avez-vous défini une procédure définissant les critères de sélection, formation, qualification et surveillance des inspecteurs et autres membres du personnel impliqués dans les activités d'inspection ?
</t>
    </r>
    <r>
      <rPr>
        <i/>
        <sz val="11"/>
        <color theme="1"/>
        <rFont val="Arial"/>
        <family val="2"/>
      </rPr>
      <t>A minima cette procédure doit contenir : les critères de recrutement, les différentes étapes de formation, les critères de maintien des compétences, de la qualification,...</t>
    </r>
  </si>
  <si>
    <t xml:space="preserve">Les besoins en formation sont-ils définis à intervalles réguliers, sont-ils adaptés à l'expérience du personnel et tiennent-ils compte du résultat des surveillances réalisées sur le personnel ? </t>
  </si>
  <si>
    <r>
      <t xml:space="preserve">Le personnel impliqué dans les activités d'inspection fait-il l'objet d'une surveillance par du personnel compétent ?
</t>
    </r>
    <r>
      <rPr>
        <i/>
        <sz val="11"/>
        <color theme="1"/>
        <rFont val="Arial"/>
        <family val="2"/>
      </rPr>
      <t>Ex : observations d'inspection sur sur site, relecture des rapports d'inspections, entretiens avec le personnel, supervisions croisées,…</t>
    </r>
  </si>
  <si>
    <t>Chaque inspecteur est-il observé, sur site, au cours d'une de ses missions d'inspection afin de s'assurer de sa compétence ?</t>
  </si>
  <si>
    <t>Vous êtes-vous assuré que la rémunération de votre personnel n'est pas lié aux résultats des inspections ou qu'elle ne les influence pas  ?</t>
  </si>
  <si>
    <t>Avez-vous défini des règles quant à l'utilisation de ces installations et équipements ?</t>
  </si>
  <si>
    <r>
      <t xml:space="preserve">Utilisez-vous des équipements qui ont une influence significative sur le résultat de l'inspection ?
</t>
    </r>
    <r>
      <rPr>
        <i/>
        <sz val="11"/>
        <color theme="1"/>
        <rFont val="Arial"/>
        <family val="2"/>
      </rPr>
      <t>=le résultat d'une mesure a un impact sur la déclaration de conformité de l'objet inspecté</t>
    </r>
  </si>
  <si>
    <t>Si oui :
Avez-vous mis en place un programme d'étalonnage depuis la mise en service de l'instrument de mesure permettant d'assurer son raccordement aux étalons nationaux ou internationaux de mesure ?</t>
  </si>
  <si>
    <r>
      <t>Si oui : Avez-vous défini une procédure pour choisir (sélectionner et approuver) ces fournisseurs, vérifier les marchandises et les services et définir, le cas échéant, les conditions de stockage ?</t>
    </r>
    <r>
      <rPr>
        <i/>
        <sz val="11"/>
        <color theme="1"/>
        <rFont val="Arial"/>
        <family val="2"/>
      </rPr>
      <t/>
    </r>
  </si>
  <si>
    <t xml:space="preserve">Tenez-vous à jour les enregistrements relatifs aux équipements (identification, étalonnage, maintenance,…) ?
</t>
  </si>
  <si>
    <r>
      <t xml:space="preserve">Avez-vous défini les modalités de recours à la sous-traitance d'une partie quelconque d'une l'inspection ? 
</t>
    </r>
    <r>
      <rPr>
        <i/>
        <sz val="11"/>
        <color theme="1"/>
        <rFont val="Arial"/>
        <family val="2"/>
      </rPr>
      <t>Ex : motifs pouvant amener à sous-traiter, modalités d'intervention, compétence des sous-traitants et preuves associées, identification des résultats fournis par le sous-traitant dans le rapport d'inspection, registre des sous-traitants…</t>
    </r>
  </si>
  <si>
    <t>En cas de sous-traitance d'un partie de l'inspection, conservez-vous la responsabilité de la détermination de la conformité de l'objet inspecté ?</t>
  </si>
  <si>
    <t>Si nécessaire dans le cadre de la prestation d'inspection, avez-vous défini des règles écrites permettant de réaliser un échantillonnage représentatif  ?</t>
  </si>
  <si>
    <r>
      <t xml:space="preserve">Les instructions, procédures, normes, fiches de calcul relatives aux inspections sont-elles tenues à jour ? 
</t>
    </r>
    <r>
      <rPr>
        <i/>
        <sz val="11"/>
        <color theme="1"/>
        <rFont val="Arial"/>
        <family val="2"/>
      </rPr>
      <t>Par exemple grâce à une veille normative ou réglementaire</t>
    </r>
  </si>
  <si>
    <t>- que le travail réalisé est conforme à la demande ?</t>
  </si>
  <si>
    <r>
      <t xml:space="preserve">Vérifiez-vous la validité des informations utilisées pour réaliser l'inspection, notamment celles fournies par un tiers </t>
    </r>
    <r>
      <rPr>
        <i/>
        <sz val="11"/>
        <color theme="1"/>
        <rFont val="Arial"/>
        <family val="2"/>
      </rPr>
      <t>(ex.: données provenant d'une autorité règlementaire, d'un client...)</t>
    </r>
    <r>
      <rPr>
        <sz val="11"/>
        <color theme="1"/>
        <rFont val="Arial"/>
        <family val="2"/>
      </rPr>
      <t>?</t>
    </r>
  </si>
  <si>
    <r>
      <t xml:space="preserve">Si vous êtes concerné, vérifiez-vous l'intégrité du transfert de données* ou de calcul ?  
</t>
    </r>
    <r>
      <rPr>
        <i/>
        <sz val="11"/>
        <color theme="1"/>
        <rFont val="Arial"/>
        <family val="2"/>
      </rPr>
      <t>(* voir note dans la norme NF EN ISO/CEI 17020:2012)</t>
    </r>
  </si>
  <si>
    <r>
      <t xml:space="preserve">Vous assurez-vous avant de réaliser l'inspection que l'objet à inspecter a reçu la préparation nécessaire ?
</t>
    </r>
    <r>
      <rPr>
        <i/>
        <sz val="11"/>
        <color theme="1"/>
        <rFont val="Arial"/>
        <family val="2"/>
      </rPr>
      <t>Par exemple : lors de l'inspection d'un réservoir enterré (par exemple cuve de stockage de carburant en station service), celui-ci doit être vidé et nettoyé avant l'inspection</t>
    </r>
  </si>
  <si>
    <t>Contactez-vous le client en cas de doute sur la préparation de l'objet à inspecter ou lorsque celui-ci diffère de ce qui est attendu ?</t>
  </si>
  <si>
    <t>Disposez-vous de règles et d'installations appropriées pour éviter la dégradation/l'endommagement des objets inspectés lorsqu'ils sont sous votre responsabilité ?</t>
  </si>
  <si>
    <r>
      <t xml:space="preserve">Conservez-vous les enregistrements permettant d'attester de la bonne exécution de vos inspections ?
</t>
    </r>
    <r>
      <rPr>
        <i/>
        <sz val="11"/>
        <color theme="1"/>
        <rFont val="Arial"/>
        <family val="2"/>
      </rPr>
      <t>Par exemple : les prises de notes, photos prises sur le terrain pendant la mission d'inspection</t>
    </r>
  </si>
  <si>
    <t>Existe-t-il un lien entre le certificat et le rapport d'inspection le cas échéant ?</t>
  </si>
  <si>
    <t>Pouvez-vous démontrer que la Direction s'est engagée à développer et à mettre en œuvre le système de management?</t>
  </si>
  <si>
    <r>
      <t xml:space="preserve">Les différents documents du système de management de votre organisme sont-ils bien identifiés et portent-ils tous une référence ?
</t>
    </r>
    <r>
      <rPr>
        <i/>
        <sz val="11"/>
        <color theme="1"/>
        <rFont val="Arial"/>
        <family val="2"/>
      </rPr>
      <t>Par exemple : manuel qualité, procédures, formulaires...</t>
    </r>
  </si>
  <si>
    <t>Une politique associée à des objectifs qualité a-elle été rédigée par la Direction de votre organisme ? A-t-elle été transmise à l'ensemble du personnel ? La politique est-elle appliquée par l'ensemble du personnel ?</t>
  </si>
  <si>
    <t>Les personnels impliqués dans l'inspection ont-t-ils accès aux documents du système de management les concernant ?</t>
  </si>
  <si>
    <t xml:space="preserve">Existe-t-il une procédure permettant de maîtriser la documentation produite en interne tout comme celle émanant de l'exterieur de votre organisme et décrivant a minima :
- l'approbation des documents avant leur diffusion </t>
  </si>
  <si>
    <t>- la rélecture périodique et si besoin la mise à jour des documents</t>
  </si>
  <si>
    <t>- l'identification des modifications apportées aux documents</t>
  </si>
  <si>
    <t>- la gestion et l'identification des documents qui ne sont plus valides</t>
  </si>
  <si>
    <t>Avez-vous établi des procédures afin d'indentifier, stocker, protéger, définir l'accessibilité, la durée de conservation et l'élimination des enregistrements (= preuves d'application du système de management) ? Ces règles respectent-elles les dispositions définies en matière de confidentialité ?</t>
  </si>
  <si>
    <t>Conservez-vous les enregistrements (comptes-rendus et autres documents préparatoires) de ces revues ?</t>
  </si>
  <si>
    <r>
      <t xml:space="preserve">Les éléments d'entrée et de sortie de la revue comportent-ils les éléments définis aux §8.5.2 et 8.5.3 de la norme ISO 17020 ?
</t>
    </r>
    <r>
      <rPr>
        <i/>
        <sz val="11"/>
        <color theme="1"/>
        <rFont val="Arial"/>
        <family val="2"/>
      </rPr>
      <t>Note : les facteurs de  risques liés à l'impartialité et les conclusions qui en découlent nécessitent d'être revu une fois par an, au cours de la revue de direction par exemple</t>
    </r>
  </si>
  <si>
    <t>Avez-vous défini un programme d'audit interne tenant compte de l'importance des secteurs/domaines/processus à auditer et des résultats des audits précédents ?</t>
  </si>
  <si>
    <t xml:space="preserve">Votre organisme s'assure-t-il que : 
- les audits internes sont réalisés par du personnel qualifié connaissant l'inspection, l'audit et les exigences de la norme NF EN ISO/CEI 17020 </t>
  </si>
  <si>
    <t>L'audit interne est-il réalisé au moins une fois par an ?
A défaut, pouvez-vous justifier la fréquence de réalisation de cet audit sur la base de critères objectifs tenant compte de la stabilité et de l'efficacité du système de management?</t>
  </si>
  <si>
    <t>Lorsque des non-conformités sont identifiées, mettez-vous en œuvre des actions visant à déterminer les causes des non-conformités afin de les corriger puis d'éviter qu'elles ne se reproduisent ?</t>
  </si>
  <si>
    <t>Avez-vous établi des règles écrites (=procédures) permettant d'identifier et de traiter les non-conformités et les actions préventives ?</t>
  </si>
  <si>
    <t xml:space="preserve">Les procédures prennent-elles bien en compte les exigences spécifiques listées aux §8.7.4 et 8.8.3 de la norme 17020 ? </t>
  </si>
  <si>
    <t xml:space="preserve">
Avez-vous mis en place des mesures pour éliminer ou minimiser tous les facteurs de risques identifiés sur l'impartialité ?</t>
  </si>
  <si>
    <r>
      <t xml:space="preserve">A tout moment, avez-vous les moyens d’identifier les facteurs de risques (ou évenements) pouvant compromettre l’impartialité de votre organisme ?
</t>
    </r>
    <r>
      <rPr>
        <i/>
        <sz val="11"/>
        <color theme="1"/>
        <rFont val="Arial"/>
        <family val="2"/>
      </rPr>
      <t xml:space="preserve">
Un évènement tel que par exemple : un nouveau ou un changement de fournisseur, le recrutement d’un nouveau collaborateur, l'arrivée ou la perte d'un client etc, peut compromettre l’impartialité… 
A noter que les facteurs de risques pouvant compromettre l'impartialité peuvent provenir des activités de votre organisme, de ses relations ou des relations de votre personnel.</t>
    </r>
  </si>
  <si>
    <t>Pour réaliser l'activité d'inspection, disposez-vous de personnel compétent en nombre suffisant et lié à votre organisme par un contrat ?</t>
  </si>
  <si>
    <r>
      <t xml:space="preserve">Les enregistrements liés à la gestion du personnel sont-ils tenus à jour ?
</t>
    </r>
    <r>
      <rPr>
        <i/>
        <sz val="11"/>
        <color theme="1"/>
        <rFont val="Arial"/>
        <family val="2"/>
      </rPr>
      <t>Ex. résultats des formations initiales, continues, de la surveillance réalisée…</t>
    </r>
  </si>
  <si>
    <r>
      <t xml:space="preserve">Les installations et équipements utilisés lors des inspections sont-ils adaptés à l'utilisation prévue et maintenus en bon état de fonctionnement ? 
</t>
    </r>
    <r>
      <rPr>
        <i/>
        <sz val="11"/>
        <color theme="1"/>
        <rFont val="Arial"/>
        <family val="2"/>
      </rPr>
      <t xml:space="preserve">Ex. d'installations : installation d'un centre de contrôle technique de véhicule (ensemble de la zone où le véhicule est contrôlé)
Ex. d'équipements : thermomètre employé pour une mesure de température utilisée dans le cadre d'une déclaration de conformité </t>
    </r>
  </si>
  <si>
    <r>
      <t xml:space="preserve">Votre organisation vous permet-elle de réaliser vos activités d'inspection en toute impartialité ?
Disposez-vous de moyens pour conserver la capacité à réaliser les inspections ?
</t>
    </r>
    <r>
      <rPr>
        <i/>
        <sz val="11"/>
        <color theme="1"/>
        <rFont val="Arial"/>
        <family val="2"/>
      </rPr>
      <t>Ex : nombre d'inspecteurs suffisant, suivi des évolutions réglementaires et techniques, maintien des compétences des intervenants pour les inspections rarement réalisées</t>
    </r>
    <r>
      <rPr>
        <sz val="11"/>
        <color theme="1"/>
        <rFont val="Arial"/>
        <family val="2"/>
      </rPr>
      <t xml:space="preserve">
</t>
    </r>
  </si>
  <si>
    <t>Système de Management (SM)</t>
  </si>
  <si>
    <t xml:space="preserve">Le Système de Management est l’organisation mise en place par un organisme pour établir et appliquer sa politique et atteindre ses objectifs </t>
  </si>
  <si>
    <t>Objectifs qualité</t>
  </si>
  <si>
    <t>Résultats à atteindre relatifs à la qualité. Les objectifs sont généralement fondés sur la politique qualité de l'organisme.</t>
  </si>
  <si>
    <t>Politique qualité</t>
  </si>
  <si>
    <t>Elle définit les grandes orientations de l'organisme en matière de qualité.</t>
  </si>
  <si>
    <t>Manuel qualité</t>
  </si>
  <si>
    <t xml:space="preserve">Document interne qui définit l'organisation de l'organisme et les grandes lignes du système de management de la qualité. </t>
  </si>
  <si>
    <t xml:space="preserve">Revue </t>
  </si>
  <si>
    <t>Action qui consiste à analyser un objet (ex. : contrat, objectifs, processus…) pour s'assurer de sa pertinence et de son efficacité.</t>
  </si>
  <si>
    <t xml:space="preserve">Revue de direction </t>
  </si>
  <si>
    <t>C'est une réunion planifiée qui se déroule au sein d'un organisme pour faire le point sur son système de management.</t>
  </si>
  <si>
    <t xml:space="preserve">Portée d'accréditation </t>
  </si>
  <si>
    <t>Enoncé formel et précis des activités pour lesquelles l'organisme demande l'accréditation ou est accrédité.</t>
  </si>
  <si>
    <t xml:space="preserve">Façon spécifiée de réaliser une activité ou de satisfaire une exigence </t>
  </si>
  <si>
    <t>Enregistrement</t>
  </si>
  <si>
    <t>Document faisant état de résultats obtenus (par exemple rapport d’inspection) ou apportant la preuve de la réalisation d’une activité (par exemple rapport d’audit interne, fiche d’action correctives…)</t>
  </si>
  <si>
    <t>Application</t>
  </si>
  <si>
    <t>Disposition</t>
  </si>
  <si>
    <t>Mise en œuvre des dispositions du système de management</t>
  </si>
  <si>
    <t xml:space="preserve">Règles définies dans la documentation de l’organisme et permettant d’en décrire son fonctionnement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</si>
</sst>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8"/>
      <color theme="1"/>
      <name val="Times New Roman"/>
      <family val="1"/>
    </font>
    <font>
      <sz val="18"/>
      <color theme="1"/>
      <name val="Times New Roman"/>
      <family val="1"/>
    </font>
    <font>
      <sz val="12"/>
      <color theme="1"/>
      <name val="Arial"/>
      <family val="2"/>
    </font>
    <font>
      <b/>
      <sz val="14"/>
      <color theme="1"/>
      <name val="Calibri"/>
      <family val="2"/>
      <scheme val="minor"/>
    </font>
    <font>
      <sz val="12"/>
      <color theme="1"/>
      <name val="Calibri"/>
      <family val="2"/>
      <scheme val="minor"/>
    </font>
    <font>
      <sz val="12"/>
      <color theme="1"/>
      <name val="Wingdings"/>
      <charset val="2"/>
    </font>
    <font>
      <b/>
      <sz val="26"/>
      <color theme="1"/>
      <name val="Calibri"/>
      <family val="2"/>
      <scheme val="minor"/>
    </font>
    <font>
      <sz val="18"/>
      <color theme="1"/>
      <name val="Calibri"/>
      <family val="2"/>
      <scheme val="minor"/>
    </font>
    <font>
      <b/>
      <sz val="11"/>
      <color theme="1"/>
      <name val="Calibri"/>
      <family val="2"/>
      <scheme val="minor"/>
    </font>
    <font>
      <b/>
      <sz val="20"/>
      <color theme="3"/>
      <name val="Calibri"/>
      <family val="2"/>
      <scheme val="minor"/>
    </font>
    <font>
      <sz val="11"/>
      <color theme="1"/>
      <name val="Arial"/>
      <family val="2"/>
    </font>
    <font>
      <b/>
      <sz val="12"/>
      <color theme="0"/>
      <name val="Arial"/>
      <family val="2"/>
    </font>
    <font>
      <b/>
      <sz val="12"/>
      <color theme="1"/>
      <name val="Arial"/>
      <family val="2"/>
    </font>
    <font>
      <b/>
      <sz val="11"/>
      <color theme="1"/>
      <name val="Arial"/>
      <family val="2"/>
    </font>
    <font>
      <b/>
      <sz val="14"/>
      <color theme="0"/>
      <name val="Arial"/>
      <family val="2"/>
    </font>
    <font>
      <b/>
      <sz val="11"/>
      <color theme="0"/>
      <name val="Arial"/>
      <family val="2"/>
    </font>
    <font>
      <b/>
      <sz val="11"/>
      <color rgb="FF000000"/>
      <name val="Arial"/>
      <family val="2"/>
    </font>
    <font>
      <b/>
      <sz val="11"/>
      <name val="Arial"/>
      <family val="2"/>
    </font>
    <font>
      <i/>
      <sz val="12"/>
      <color theme="0"/>
      <name val="Arial"/>
      <family val="2"/>
    </font>
    <font>
      <i/>
      <sz val="11"/>
      <color theme="1"/>
      <name val="Arial"/>
      <family val="2"/>
    </font>
    <font>
      <sz val="9"/>
      <color indexed="81"/>
      <name val="Tahoma"/>
      <family val="2"/>
    </font>
    <font>
      <b/>
      <sz val="9"/>
      <color indexed="81"/>
      <name val="Tahoma"/>
      <family val="2"/>
    </font>
    <font>
      <i/>
      <sz val="11"/>
      <color theme="1"/>
      <name val="Calibri"/>
      <family val="2"/>
      <scheme val="minor"/>
    </font>
    <font>
      <i/>
      <sz val="11"/>
      <color rgb="FF00B0F0"/>
      <name val="Arial"/>
      <family val="2"/>
    </font>
    <font>
      <b/>
      <sz val="11"/>
      <color rgb="FFFF0000"/>
      <name val="Calibri"/>
      <family val="2"/>
      <scheme val="minor"/>
    </font>
    <font>
      <b/>
      <sz val="11"/>
      <color rgb="FF00B0F0"/>
      <name val="Calibri"/>
      <family val="2"/>
      <scheme val="minor"/>
    </font>
    <font>
      <sz val="11"/>
      <name val="Arial"/>
      <family val="2"/>
    </font>
    <font>
      <i/>
      <sz val="11"/>
      <name val="Arial"/>
      <family val="2"/>
    </font>
    <font>
      <sz val="11"/>
      <color rgb="FF92D050"/>
      <name val="Arial"/>
      <family val="2"/>
    </font>
  </fonts>
  <fills count="17">
    <fill>
      <patternFill patternType="none"/>
    </fill>
    <fill>
      <patternFill patternType="gray125"/>
    </fill>
    <fill>
      <patternFill patternType="solid">
        <fgColor theme="1" tint="0.34998626667073579"/>
        <bgColor indexed="64"/>
      </patternFill>
    </fill>
    <fill>
      <patternFill patternType="solid">
        <fgColor theme="0" tint="-4.9989318521683403E-2"/>
        <bgColor indexed="64"/>
      </patternFill>
    </fill>
    <fill>
      <patternFill patternType="solid">
        <fgColor rgb="FFB9007C"/>
        <bgColor indexed="64"/>
      </patternFill>
    </fill>
    <fill>
      <patternFill patternType="solid">
        <fgColor rgb="FFFFCCCC"/>
        <bgColor indexed="64"/>
      </patternFill>
    </fill>
    <fill>
      <patternFill patternType="solid">
        <fgColor rgb="FF094FFD"/>
        <bgColor indexed="64"/>
      </patternFill>
    </fill>
    <fill>
      <patternFill patternType="solid">
        <fgColor theme="4" tint="0.79998168889431442"/>
        <bgColor indexed="64"/>
      </patternFill>
    </fill>
    <fill>
      <patternFill patternType="solid">
        <fgColor theme="9" tint="-0.249977111117893"/>
        <bgColor indexed="64"/>
      </patternFill>
    </fill>
    <fill>
      <patternFill patternType="solid">
        <fgColor rgb="FFFBC99F"/>
        <bgColor indexed="64"/>
      </patternFill>
    </fill>
    <fill>
      <patternFill patternType="solid">
        <fgColor theme="6" tint="-0.249977111117893"/>
        <bgColor indexed="64"/>
      </patternFill>
    </fill>
    <fill>
      <patternFill patternType="solid">
        <fgColor rgb="FFCADBA9"/>
        <bgColor indexed="64"/>
      </patternFill>
    </fill>
    <fill>
      <patternFill patternType="solid">
        <fgColor theme="7"/>
        <bgColor indexed="64"/>
      </patternFill>
    </fill>
    <fill>
      <patternFill patternType="solid">
        <fgColor rgb="FFDFD8E8"/>
        <bgColor indexed="64"/>
      </patternFill>
    </fill>
    <fill>
      <patternFill patternType="solid">
        <fgColor rgb="FF8064A2"/>
        <bgColor indexed="64"/>
      </patternFill>
    </fill>
    <fill>
      <patternFill patternType="solid">
        <fgColor theme="0" tint="-0.14999847407452621"/>
        <bgColor indexed="64"/>
      </patternFill>
    </fill>
    <fill>
      <patternFill patternType="solid">
        <fgColor theme="0" tint="-0.249977111117893"/>
        <bgColor indexed="64"/>
      </patternFill>
    </fill>
  </fills>
  <borders count="69">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indexed="64"/>
      </right>
      <top style="medium">
        <color indexed="64"/>
      </top>
      <bottom style="medium">
        <color indexed="64"/>
      </bottom>
      <diagonal/>
    </border>
    <border>
      <left style="medium">
        <color auto="1"/>
      </left>
      <right style="medium">
        <color auto="1"/>
      </right>
      <top style="thin">
        <color auto="1"/>
      </top>
      <bottom style="thin">
        <color auto="1"/>
      </bottom>
      <diagonal/>
    </border>
    <border>
      <left style="medium">
        <color auto="1"/>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thin">
        <color auto="1"/>
      </top>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indexed="64"/>
      </right>
      <top style="medium">
        <color indexed="64"/>
      </top>
      <bottom style="thin">
        <color auto="1"/>
      </bottom>
      <diagonal/>
    </border>
    <border>
      <left/>
      <right style="medium">
        <color auto="1"/>
      </right>
      <top style="thin">
        <color auto="1"/>
      </top>
      <bottom style="medium">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medium">
        <color auto="1"/>
      </right>
      <top style="thin">
        <color auto="1"/>
      </top>
      <bottom/>
      <diagonal/>
    </border>
    <border>
      <left/>
      <right style="thin">
        <color auto="1"/>
      </right>
      <top style="thin">
        <color auto="1"/>
      </top>
      <bottom/>
      <diagonal/>
    </border>
    <border>
      <left style="medium">
        <color auto="1"/>
      </left>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diagonal/>
    </border>
    <border>
      <left style="thin">
        <color auto="1"/>
      </left>
      <right style="thin">
        <color auto="1"/>
      </right>
      <top style="thin">
        <color auto="1"/>
      </top>
      <bottom style="medium">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medium">
        <color indexed="64"/>
      </top>
      <bottom style="thin">
        <color auto="1"/>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style="thin">
        <color auto="1"/>
      </top>
      <bottom style="medium">
        <color indexed="64"/>
      </bottom>
      <diagonal/>
    </border>
    <border>
      <left style="medium">
        <color auto="1"/>
      </left>
      <right style="thin">
        <color auto="1"/>
      </right>
      <top style="medium">
        <color indexed="64"/>
      </top>
      <bottom/>
      <diagonal/>
    </border>
    <border>
      <left style="medium">
        <color auto="1"/>
      </left>
      <right style="thin">
        <color auto="1"/>
      </right>
      <top/>
      <bottom style="thin">
        <color auto="1"/>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
      <left style="thin">
        <color auto="1"/>
      </left>
      <right/>
      <top/>
      <bottom style="thin">
        <color auto="1"/>
      </bottom>
      <diagonal/>
    </border>
    <border>
      <left style="thin">
        <color auto="1"/>
      </left>
      <right style="thin">
        <color auto="1"/>
      </right>
      <top style="medium">
        <color auto="1"/>
      </top>
      <bottom/>
      <diagonal/>
    </border>
    <border>
      <left style="medium">
        <color auto="1"/>
      </left>
      <right/>
      <top/>
      <bottom style="thin">
        <color auto="1"/>
      </bottom>
      <diagonal/>
    </border>
    <border>
      <left/>
      <right/>
      <top style="thin">
        <color auto="1"/>
      </top>
      <bottom/>
      <diagonal/>
    </border>
    <border>
      <left style="thin">
        <color auto="1"/>
      </left>
      <right style="medium">
        <color auto="1"/>
      </right>
      <top/>
      <bottom/>
      <diagonal/>
    </border>
    <border>
      <left style="thin">
        <color auto="1"/>
      </left>
      <right style="medium">
        <color auto="1"/>
      </right>
      <top/>
      <bottom style="medium">
        <color indexed="64"/>
      </bottom>
      <diagonal/>
    </border>
    <border>
      <left style="thin">
        <color auto="1"/>
      </left>
      <right style="medium">
        <color auto="1"/>
      </right>
      <top/>
      <bottom style="thin">
        <color auto="1"/>
      </bottom>
      <diagonal/>
    </border>
    <border>
      <left style="thin">
        <color indexed="64"/>
      </left>
      <right style="medium">
        <color auto="1"/>
      </right>
      <top style="medium">
        <color auto="1"/>
      </top>
      <bottom/>
      <diagonal/>
    </border>
    <border>
      <left/>
      <right style="thin">
        <color indexed="64"/>
      </right>
      <top style="medium">
        <color auto="1"/>
      </top>
      <bottom style="medium">
        <color auto="1"/>
      </bottom>
      <diagonal/>
    </border>
    <border>
      <left/>
      <right style="thin">
        <color indexed="64"/>
      </right>
      <top style="thin">
        <color auto="1"/>
      </top>
      <bottom style="medium">
        <color auto="1"/>
      </bottom>
      <diagonal/>
    </border>
  </borders>
  <cellStyleXfs count="1">
    <xf numFmtId="0" fontId="0" fillId="0" borderId="0"/>
  </cellStyleXfs>
  <cellXfs count="387">
    <xf numFmtId="0" fontId="0" fillId="0" borderId="0" xfId="0"/>
    <xf numFmtId="0" fontId="1" fillId="0" borderId="0" xfId="0" applyFont="1"/>
    <xf numFmtId="0" fontId="2" fillId="0" borderId="0" xfId="0" applyFont="1"/>
    <xf numFmtId="0" fontId="0" fillId="0" borderId="0" xfId="0" applyAlignment="1">
      <alignment horizontal="center"/>
    </xf>
    <xf numFmtId="0" fontId="0" fillId="0" borderId="0" xfId="0" applyAlignment="1">
      <alignment horizontal="justify"/>
    </xf>
    <xf numFmtId="0" fontId="3" fillId="0" borderId="0" xfId="0" quotePrefix="1" applyFont="1" applyAlignment="1">
      <alignment horizontal="justify"/>
    </xf>
    <xf numFmtId="0" fontId="5" fillId="0" borderId="0" xfId="0" applyFont="1" applyAlignment="1">
      <alignment vertical="center"/>
    </xf>
    <xf numFmtId="0" fontId="3" fillId="0" borderId="0" xfId="0" applyFont="1" applyAlignment="1">
      <alignment horizontal="right" vertical="center"/>
    </xf>
    <xf numFmtId="0" fontId="6" fillId="0" borderId="0" xfId="0" applyFont="1" applyAlignment="1"/>
    <xf numFmtId="0" fontId="6" fillId="0" borderId="0" xfId="0" applyFont="1" applyAlignment="1">
      <alignment horizontal="right"/>
    </xf>
    <xf numFmtId="0" fontId="8" fillId="0" borderId="0" xfId="0" applyFont="1"/>
    <xf numFmtId="0" fontId="4" fillId="0" borderId="0" xfId="0" applyFont="1" applyAlignment="1">
      <alignment horizontal="left"/>
    </xf>
    <xf numFmtId="0" fontId="11" fillId="0" borderId="0" xfId="0" applyFont="1" applyAlignment="1">
      <alignment vertical="center" wrapText="1"/>
    </xf>
    <xf numFmtId="0" fontId="14" fillId="3" borderId="11"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4" fillId="0" borderId="24"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22" xfId="0" applyFont="1" applyBorder="1" applyAlignment="1">
      <alignment vertical="center" wrapText="1"/>
    </xf>
    <xf numFmtId="0" fontId="14" fillId="0" borderId="28" xfId="0" applyFont="1" applyBorder="1" applyAlignment="1">
      <alignment horizontal="center" vertical="center" wrapText="1"/>
    </xf>
    <xf numFmtId="0" fontId="11" fillId="0" borderId="26" xfId="0" applyFont="1" applyBorder="1" applyAlignment="1">
      <alignment vertical="center" wrapText="1"/>
    </xf>
    <xf numFmtId="0" fontId="3" fillId="0" borderId="0" xfId="0" applyFont="1" applyAlignment="1">
      <alignment vertical="center" wrapText="1"/>
    </xf>
    <xf numFmtId="0" fontId="14" fillId="0" borderId="32" xfId="0" applyFont="1" applyBorder="1" applyAlignment="1">
      <alignment horizontal="center" vertical="center" wrapText="1"/>
    </xf>
    <xf numFmtId="0" fontId="16" fillId="8" borderId="1" xfId="0" applyFont="1" applyFill="1" applyBorder="1" applyAlignment="1">
      <alignment horizontal="center" vertical="center" wrapText="1"/>
    </xf>
    <xf numFmtId="0" fontId="16" fillId="8" borderId="17" xfId="0" applyFont="1" applyFill="1" applyBorder="1" applyAlignment="1">
      <alignment horizontal="center" vertical="center" wrapText="1"/>
    </xf>
    <xf numFmtId="0" fontId="16" fillId="10" borderId="1"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20" xfId="0" applyFont="1" applyFill="1" applyBorder="1" applyAlignment="1">
      <alignment horizontal="center" vertical="center" wrapText="1"/>
    </xf>
    <xf numFmtId="0" fontId="14" fillId="3" borderId="38" xfId="0" applyFont="1" applyFill="1" applyBorder="1" applyAlignment="1">
      <alignment horizontal="center" vertical="center" wrapText="1"/>
    </xf>
    <xf numFmtId="0" fontId="11" fillId="0" borderId="39" xfId="0" applyFont="1" applyBorder="1" applyAlignment="1">
      <alignment vertical="center" wrapText="1"/>
    </xf>
    <xf numFmtId="0" fontId="14" fillId="0" borderId="41" xfId="0" applyFont="1" applyBorder="1" applyAlignment="1">
      <alignment horizontal="center" vertical="center" wrapText="1"/>
    </xf>
    <xf numFmtId="0" fontId="11" fillId="0" borderId="42" xfId="0" applyFont="1" applyBorder="1" applyAlignment="1">
      <alignment vertical="center" wrapText="1"/>
    </xf>
    <xf numFmtId="0" fontId="14" fillId="0" borderId="14" xfId="0" applyFont="1" applyBorder="1" applyAlignment="1">
      <alignment horizontal="center" vertical="center" wrapText="1"/>
    </xf>
    <xf numFmtId="0" fontId="12" fillId="12" borderId="0" xfId="0" applyFont="1" applyFill="1" applyBorder="1" applyAlignment="1">
      <alignment horizontal="center" vertical="center" wrapText="1"/>
    </xf>
    <xf numFmtId="0" fontId="12" fillId="14" borderId="3" xfId="0" applyFont="1" applyFill="1" applyBorder="1" applyAlignment="1">
      <alignment horizontal="center" vertical="center" wrapText="1"/>
    </xf>
    <xf numFmtId="0" fontId="11" fillId="0" borderId="0" xfId="0" applyFont="1" applyAlignment="1">
      <alignment horizontal="center" vertical="center" wrapText="1"/>
    </xf>
    <xf numFmtId="0" fontId="9" fillId="0" borderId="8" xfId="0" applyFont="1" applyBorder="1" applyAlignment="1">
      <alignment horizontal="center" vertical="center"/>
    </xf>
    <xf numFmtId="0" fontId="12" fillId="12" borderId="45" xfId="0" applyFont="1" applyFill="1" applyBorder="1" applyAlignment="1">
      <alignment horizontal="left" vertical="center" wrapText="1"/>
    </xf>
    <xf numFmtId="0" fontId="19" fillId="12" borderId="14" xfId="0" applyFont="1" applyFill="1" applyBorder="1" applyAlignment="1">
      <alignment horizontal="left" vertical="center" wrapText="1"/>
    </xf>
    <xf numFmtId="0" fontId="19" fillId="12" borderId="46" xfId="0" applyFont="1" applyFill="1" applyBorder="1" applyAlignment="1">
      <alignment horizontal="left" vertical="center" wrapText="1"/>
    </xf>
    <xf numFmtId="0" fontId="6" fillId="0" borderId="0" xfId="0" applyFont="1" applyAlignment="1">
      <alignment horizontal="right" vertical="top"/>
    </xf>
    <xf numFmtId="0" fontId="4" fillId="0" borderId="0" xfId="0" applyFont="1" applyAlignment="1"/>
    <xf numFmtId="0" fontId="11" fillId="0" borderId="0" xfId="0" applyFont="1"/>
    <xf numFmtId="0" fontId="14" fillId="0" borderId="0" xfId="0" applyFont="1" applyAlignment="1"/>
    <xf numFmtId="0" fontId="20" fillId="0" borderId="0" xfId="0" applyFont="1" applyAlignment="1">
      <alignment horizontal="left"/>
    </xf>
    <xf numFmtId="0" fontId="14" fillId="0" borderId="0" xfId="0" applyFont="1" applyAlignment="1">
      <alignment horizontal="left" vertical="top"/>
    </xf>
    <xf numFmtId="0" fontId="14" fillId="15" borderId="28" xfId="0" applyFont="1" applyFill="1" applyBorder="1" applyAlignment="1">
      <alignment horizontal="center" vertical="center" wrapText="1"/>
    </xf>
    <xf numFmtId="0" fontId="11" fillId="0" borderId="17" xfId="0" applyFont="1" applyBorder="1" applyAlignment="1">
      <alignment vertical="center" wrapText="1"/>
    </xf>
    <xf numFmtId="0" fontId="16" fillId="4" borderId="5" xfId="0" applyFont="1" applyFill="1" applyBorder="1" applyAlignment="1">
      <alignment vertical="center" wrapText="1"/>
    </xf>
    <xf numFmtId="0" fontId="16" fillId="4" borderId="6" xfId="0" applyFont="1" applyFill="1" applyBorder="1" applyAlignment="1">
      <alignment vertical="center" wrapText="1"/>
    </xf>
    <xf numFmtId="0" fontId="12" fillId="6" borderId="16" xfId="0" applyFont="1" applyFill="1" applyBorder="1" applyAlignment="1">
      <alignment vertical="center" wrapText="1"/>
    </xf>
    <xf numFmtId="0" fontId="12" fillId="6" borderId="1" xfId="0" applyFont="1" applyFill="1" applyBorder="1" applyAlignment="1">
      <alignment vertical="center" wrapText="1"/>
    </xf>
    <xf numFmtId="0" fontId="16" fillId="8" borderId="5" xfId="0" applyFont="1" applyFill="1" applyBorder="1" applyAlignment="1">
      <alignment vertical="center" wrapText="1"/>
    </xf>
    <xf numFmtId="0" fontId="16" fillId="8" borderId="6" xfId="0" applyFont="1" applyFill="1" applyBorder="1" applyAlignment="1">
      <alignment vertical="center" wrapText="1"/>
    </xf>
    <xf numFmtId="0" fontId="16" fillId="8" borderId="20" xfId="0" applyFont="1" applyFill="1" applyBorder="1" applyAlignment="1">
      <alignment vertical="center" wrapText="1"/>
    </xf>
    <xf numFmtId="0" fontId="16" fillId="4" borderId="5"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20" xfId="0" applyFont="1" applyFill="1" applyBorder="1" applyAlignment="1">
      <alignment vertical="center" wrapText="1"/>
    </xf>
    <xf numFmtId="0" fontId="16" fillId="4" borderId="20" xfId="0" applyFont="1" applyFill="1" applyBorder="1" applyAlignment="1">
      <alignment horizontal="center" vertical="center" wrapText="1"/>
    </xf>
    <xf numFmtId="0" fontId="12" fillId="10" borderId="45" xfId="0" applyFont="1" applyFill="1" applyBorder="1" applyAlignment="1">
      <alignment horizontal="left" vertical="center" wrapText="1"/>
    </xf>
    <xf numFmtId="0" fontId="12" fillId="8" borderId="45" xfId="0" applyFont="1" applyFill="1" applyBorder="1" applyAlignment="1">
      <alignment horizontal="left" vertical="center" wrapText="1"/>
    </xf>
    <xf numFmtId="0" fontId="12" fillId="4" borderId="45" xfId="0" applyFont="1" applyFill="1" applyBorder="1" applyAlignment="1">
      <alignment horizontal="left" vertical="center" wrapText="1"/>
    </xf>
    <xf numFmtId="0" fontId="4" fillId="0" borderId="45" xfId="0" applyFont="1" applyBorder="1" applyAlignment="1">
      <alignment vertical="center"/>
    </xf>
    <xf numFmtId="0" fontId="19" fillId="8" borderId="38"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19" fillId="4" borderId="38" xfId="0" applyFont="1" applyFill="1" applyBorder="1" applyAlignment="1">
      <alignment horizontal="left" vertical="center" wrapText="1"/>
    </xf>
    <xf numFmtId="0" fontId="19" fillId="4" borderId="15" xfId="0" applyFont="1" applyFill="1" applyBorder="1" applyAlignment="1">
      <alignment horizontal="left" vertical="center" wrapText="1"/>
    </xf>
    <xf numFmtId="0" fontId="19" fillId="10" borderId="38" xfId="0" applyFont="1" applyFill="1" applyBorder="1" applyAlignment="1">
      <alignment horizontal="left" vertical="center" wrapText="1"/>
    </xf>
    <xf numFmtId="0" fontId="19" fillId="10" borderId="15" xfId="0" applyFont="1" applyFill="1" applyBorder="1" applyAlignment="1">
      <alignment horizontal="left" vertical="center" wrapText="1"/>
    </xf>
    <xf numFmtId="9" fontId="9" fillId="0" borderId="45" xfId="0" applyNumberFormat="1" applyFont="1" applyFill="1" applyBorder="1" applyAlignment="1">
      <alignment horizontal="center" vertical="center"/>
    </xf>
    <xf numFmtId="9" fontId="23" fillId="0" borderId="38" xfId="0" applyNumberFormat="1" applyFont="1" applyFill="1" applyBorder="1" applyAlignment="1">
      <alignment horizontal="center" vertical="center"/>
    </xf>
    <xf numFmtId="9" fontId="23" fillId="0" borderId="15" xfId="0" applyNumberFormat="1" applyFont="1" applyFill="1" applyBorder="1" applyAlignment="1">
      <alignment horizontal="center" vertical="center"/>
    </xf>
    <xf numFmtId="9" fontId="23" fillId="0" borderId="14" xfId="0" applyNumberFormat="1" applyFont="1" applyFill="1" applyBorder="1" applyAlignment="1">
      <alignment horizontal="center" vertical="center"/>
    </xf>
    <xf numFmtId="0" fontId="14" fillId="0" borderId="46" xfId="0" applyFont="1" applyBorder="1" applyAlignment="1">
      <alignment horizontal="center" vertical="center" wrapText="1"/>
    </xf>
    <xf numFmtId="0" fontId="11" fillId="0" borderId="4" xfId="0" applyFont="1" applyBorder="1" applyAlignment="1">
      <alignment vertical="center" wrapText="1"/>
    </xf>
    <xf numFmtId="0" fontId="14" fillId="0" borderId="48" xfId="0" applyFont="1" applyBorder="1" applyAlignment="1">
      <alignment horizontal="center" vertical="center" wrapText="1"/>
    </xf>
    <xf numFmtId="0" fontId="12" fillId="6" borderId="20" xfId="0" applyFont="1" applyFill="1" applyBorder="1" applyAlignment="1">
      <alignment vertical="center" wrapText="1"/>
    </xf>
    <xf numFmtId="0" fontId="14" fillId="3" borderId="14"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16" borderId="3" xfId="0" applyFont="1" applyFill="1" applyBorder="1" applyAlignment="1">
      <alignment horizontal="center" vertical="center" wrapText="1"/>
    </xf>
    <xf numFmtId="0" fontId="14" fillId="16" borderId="32" xfId="0" applyFont="1" applyFill="1" applyBorder="1" applyAlignment="1">
      <alignment horizontal="center" vertical="center" wrapText="1"/>
    </xf>
    <xf numFmtId="0" fontId="14" fillId="16" borderId="28" xfId="0" applyFont="1" applyFill="1" applyBorder="1" applyAlignment="1">
      <alignment horizontal="center" vertical="center" wrapText="1"/>
    </xf>
    <xf numFmtId="0" fontId="14" fillId="16" borderId="49" xfId="0" applyFont="1" applyFill="1" applyBorder="1" applyAlignment="1">
      <alignment horizontal="center" vertical="center" wrapText="1"/>
    </xf>
    <xf numFmtId="0" fontId="14" fillId="16" borderId="50"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6" borderId="4" xfId="0" applyFont="1" applyFill="1" applyBorder="1" applyAlignment="1">
      <alignment horizontal="center" vertical="center" wrapText="1"/>
    </xf>
    <xf numFmtId="0" fontId="12" fillId="6" borderId="9" xfId="0" applyFont="1" applyFill="1" applyBorder="1" applyAlignment="1">
      <alignment vertical="center" wrapText="1"/>
    </xf>
    <xf numFmtId="0" fontId="12" fillId="6" borderId="0" xfId="0" applyFont="1" applyFill="1" applyBorder="1" applyAlignment="1">
      <alignment vertical="center" wrapText="1"/>
    </xf>
    <xf numFmtId="0" fontId="12" fillId="6" borderId="4" xfId="0" applyFont="1" applyFill="1" applyBorder="1" applyAlignment="1">
      <alignment vertical="center" wrapText="1"/>
    </xf>
    <xf numFmtId="0" fontId="12" fillId="6" borderId="3" xfId="0" applyFont="1" applyFill="1" applyBorder="1" applyAlignment="1">
      <alignment horizontal="center" vertical="center" wrapText="1"/>
    </xf>
    <xf numFmtId="0" fontId="11" fillId="0" borderId="10" xfId="0" applyFont="1" applyBorder="1" applyAlignment="1">
      <alignment vertical="center" wrapText="1"/>
    </xf>
    <xf numFmtId="0" fontId="14" fillId="16" borderId="36"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2" fillId="12" borderId="3" xfId="0" applyFont="1" applyFill="1" applyBorder="1" applyAlignment="1">
      <alignment horizontal="center" vertical="center" wrapText="1"/>
    </xf>
    <xf numFmtId="0" fontId="12" fillId="12" borderId="4"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6" fillId="12" borderId="5" xfId="0" applyFont="1" applyFill="1" applyBorder="1" applyAlignment="1">
      <alignment vertical="center" wrapText="1"/>
    </xf>
    <xf numFmtId="0" fontId="16" fillId="12" borderId="6" xfId="0" applyFont="1" applyFill="1" applyBorder="1" applyAlignment="1">
      <alignment vertical="center" wrapText="1"/>
    </xf>
    <xf numFmtId="0" fontId="16" fillId="12" borderId="20" xfId="0" applyFont="1" applyFill="1" applyBorder="1" applyAlignment="1">
      <alignment vertical="center" wrapText="1"/>
    </xf>
    <xf numFmtId="0" fontId="14" fillId="0" borderId="51" xfId="0" applyFont="1" applyBorder="1" applyAlignment="1">
      <alignment horizontal="center" vertical="center" wrapText="1"/>
    </xf>
    <xf numFmtId="0" fontId="16" fillId="12" borderId="0" xfId="0" applyFont="1" applyFill="1" applyBorder="1" applyAlignment="1">
      <alignment horizontal="center" vertical="center" wrapText="1"/>
    </xf>
    <xf numFmtId="0" fontId="16" fillId="12" borderId="9" xfId="0" applyFont="1" applyFill="1" applyBorder="1" applyAlignment="1">
      <alignment horizontal="center" vertical="center" wrapText="1"/>
    </xf>
    <xf numFmtId="0" fontId="14" fillId="16" borderId="57" xfId="0" applyFont="1" applyFill="1" applyBorder="1" applyAlignment="1">
      <alignment horizontal="center" vertical="center" wrapText="1"/>
    </xf>
    <xf numFmtId="0" fontId="14" fillId="16" borderId="58" xfId="0" applyFont="1" applyFill="1" applyBorder="1" applyAlignment="1">
      <alignment horizontal="center" vertical="center" wrapText="1"/>
    </xf>
    <xf numFmtId="0" fontId="14" fillId="16" borderId="59" xfId="0" applyFont="1" applyFill="1" applyBorder="1" applyAlignment="1">
      <alignment horizontal="center" vertical="center" wrapText="1"/>
    </xf>
    <xf numFmtId="0" fontId="14" fillId="3" borderId="30" xfId="0" applyFont="1" applyFill="1" applyBorder="1" applyAlignment="1">
      <alignment horizontal="center" vertical="center" wrapText="1"/>
    </xf>
    <xf numFmtId="0" fontId="14" fillId="0" borderId="38" xfId="0" applyFont="1" applyBorder="1" applyAlignment="1">
      <alignment horizontal="center" vertical="center" wrapText="1"/>
    </xf>
    <xf numFmtId="0" fontId="14" fillId="16" borderId="60"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4" fillId="3" borderId="38" xfId="0" applyFont="1" applyFill="1" applyBorder="1" applyAlignment="1">
      <alignment horizontal="center" vertical="center" wrapText="1"/>
    </xf>
    <xf numFmtId="0" fontId="12" fillId="14" borderId="0" xfId="0" applyFont="1" applyFill="1" applyBorder="1" applyAlignment="1">
      <alignment horizontal="center" vertical="center" wrapText="1"/>
    </xf>
    <xf numFmtId="0" fontId="11" fillId="0" borderId="35" xfId="0" applyFont="1" applyBorder="1" applyAlignment="1">
      <alignment vertical="center" wrapText="1"/>
    </xf>
    <xf numFmtId="0" fontId="19" fillId="12" borderId="7" xfId="0" applyFont="1" applyFill="1" applyBorder="1" applyAlignment="1">
      <alignment horizontal="left" vertical="center" wrapText="1"/>
    </xf>
    <xf numFmtId="0" fontId="14" fillId="0" borderId="15" xfId="0" applyFont="1" applyBorder="1" applyAlignment="1">
      <alignment horizontal="center" vertical="center" wrapText="1"/>
    </xf>
    <xf numFmtId="0" fontId="14" fillId="3" borderId="14" xfId="0" applyFont="1" applyFill="1" applyBorder="1" applyAlignment="1">
      <alignment horizontal="center" vertical="center" wrapText="1"/>
    </xf>
    <xf numFmtId="0" fontId="14" fillId="0" borderId="19" xfId="0" applyFont="1" applyBorder="1" applyAlignment="1">
      <alignment horizontal="center" vertical="center" wrapText="1"/>
    </xf>
    <xf numFmtId="0" fontId="14" fillId="16" borderId="0" xfId="0" applyFont="1" applyFill="1" applyBorder="1" applyAlignment="1">
      <alignment horizontal="center" vertical="center" wrapText="1"/>
    </xf>
    <xf numFmtId="0" fontId="12" fillId="6" borderId="5" xfId="0" applyFont="1" applyFill="1" applyBorder="1" applyAlignment="1">
      <alignment vertical="center" wrapText="1"/>
    </xf>
    <xf numFmtId="0" fontId="12" fillId="6" borderId="6" xfId="0" applyFont="1" applyFill="1" applyBorder="1" applyAlignment="1">
      <alignment vertical="center" wrapText="1"/>
    </xf>
    <xf numFmtId="0" fontId="14" fillId="0" borderId="26" xfId="0" applyFont="1" applyBorder="1" applyAlignment="1">
      <alignment horizontal="center" vertical="center" wrapText="1"/>
    </xf>
    <xf numFmtId="0" fontId="16" fillId="8" borderId="5" xfId="0" applyFont="1" applyFill="1" applyBorder="1" applyAlignment="1">
      <alignment horizontal="center" vertical="center" wrapText="1"/>
    </xf>
    <xf numFmtId="0" fontId="16" fillId="8" borderId="6" xfId="0" applyFont="1" applyFill="1" applyBorder="1" applyAlignment="1">
      <alignment horizontal="center" vertical="center" wrapText="1"/>
    </xf>
    <xf numFmtId="0" fontId="14" fillId="0" borderId="18" xfId="0" applyFont="1" applyBorder="1" applyAlignment="1">
      <alignment horizontal="center" vertical="center" wrapText="1"/>
    </xf>
    <xf numFmtId="0" fontId="14" fillId="3" borderId="14" xfId="0" applyFont="1" applyFill="1" applyBorder="1" applyAlignment="1">
      <alignment horizontal="center" vertical="center" wrapText="1"/>
    </xf>
    <xf numFmtId="0" fontId="14" fillId="3" borderId="8" xfId="0" applyFont="1" applyFill="1" applyBorder="1" applyAlignment="1">
      <alignment horizontal="center" vertical="center" wrapText="1"/>
    </xf>
    <xf numFmtId="4" fontId="14" fillId="3" borderId="14" xfId="0" applyNumberFormat="1" applyFont="1" applyFill="1" applyBorder="1" applyAlignment="1">
      <alignment horizontal="center" vertical="center" wrapText="1"/>
    </xf>
    <xf numFmtId="0" fontId="16" fillId="10" borderId="5" xfId="0" applyFont="1" applyFill="1" applyBorder="1" applyAlignment="1">
      <alignment vertical="center" wrapText="1"/>
    </xf>
    <xf numFmtId="0" fontId="16" fillId="10" borderId="6" xfId="0" applyFont="1" applyFill="1" applyBorder="1" applyAlignment="1">
      <alignment vertical="center" wrapText="1"/>
    </xf>
    <xf numFmtId="0" fontId="16" fillId="10" borderId="20" xfId="0" applyFont="1" applyFill="1" applyBorder="1" applyAlignment="1">
      <alignment vertical="center" wrapText="1"/>
    </xf>
    <xf numFmtId="0" fontId="14" fillId="3" borderId="21"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2" fillId="6" borderId="8" xfId="0" applyFont="1" applyFill="1" applyBorder="1" applyAlignment="1">
      <alignment horizontal="left" vertical="center" wrapText="1"/>
    </xf>
    <xf numFmtId="9" fontId="9" fillId="0" borderId="8" xfId="0" applyNumberFormat="1" applyFont="1" applyFill="1" applyBorder="1" applyAlignment="1">
      <alignment horizontal="center" vertical="center"/>
    </xf>
    <xf numFmtId="0" fontId="19" fillId="6" borderId="19" xfId="0" applyFont="1" applyFill="1" applyBorder="1" applyAlignment="1">
      <alignment horizontal="left" vertical="center" wrapText="1"/>
    </xf>
    <xf numFmtId="0" fontId="19" fillId="6" borderId="14"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14" fillId="3" borderId="14" xfId="0" applyFont="1" applyFill="1" applyBorder="1" applyAlignment="1">
      <alignment horizontal="center" vertical="center" wrapText="1"/>
    </xf>
    <xf numFmtId="0" fontId="14" fillId="0" borderId="15" xfId="0" applyFont="1" applyBorder="1" applyAlignment="1">
      <alignment horizontal="center" vertical="center" wrapText="1"/>
    </xf>
    <xf numFmtId="0" fontId="14" fillId="3" borderId="14" xfId="0" applyFont="1" applyFill="1" applyBorder="1" applyAlignment="1">
      <alignment horizontal="center" vertical="center" wrapText="1"/>
    </xf>
    <xf numFmtId="9" fontId="23" fillId="0" borderId="19" xfId="0" quotePrefix="1" applyNumberFormat="1" applyFont="1" applyFill="1" applyBorder="1" applyAlignment="1">
      <alignment horizontal="center" vertical="center"/>
    </xf>
    <xf numFmtId="0" fontId="14" fillId="3" borderId="18" xfId="0" applyFont="1" applyFill="1" applyBorder="1" applyAlignment="1">
      <alignment horizontal="center" vertical="center" wrapText="1"/>
    </xf>
    <xf numFmtId="0" fontId="14" fillId="3" borderId="38" xfId="0" applyFont="1" applyFill="1" applyBorder="1" applyAlignment="1">
      <alignment horizontal="center" vertical="center" wrapText="1"/>
    </xf>
    <xf numFmtId="0" fontId="14" fillId="0" borderId="62" xfId="0" applyFont="1" applyBorder="1" applyAlignment="1">
      <alignment horizontal="center" vertical="center" wrapText="1"/>
    </xf>
    <xf numFmtId="0" fontId="12" fillId="12" borderId="6" xfId="0" applyFont="1" applyFill="1" applyBorder="1" applyAlignment="1">
      <alignment horizontal="center" vertical="center" wrapText="1"/>
    </xf>
    <xf numFmtId="0" fontId="12" fillId="12" borderId="20" xfId="0" applyFont="1" applyFill="1" applyBorder="1" applyAlignment="1">
      <alignment horizontal="center" vertical="center" wrapText="1"/>
    </xf>
    <xf numFmtId="0" fontId="12" fillId="12" borderId="3" xfId="0" applyFont="1" applyFill="1" applyBorder="1" applyAlignment="1">
      <alignment horizontal="center" vertical="center" wrapText="1"/>
    </xf>
    <xf numFmtId="0" fontId="12" fillId="12" borderId="0"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4" fillId="0" borderId="8" xfId="0" applyFont="1" applyBorder="1" applyAlignment="1">
      <alignment horizontal="center" vertical="center" wrapText="1"/>
    </xf>
    <xf numFmtId="0" fontId="25" fillId="0" borderId="0" xfId="0" applyFont="1" applyBorder="1"/>
    <xf numFmtId="0" fontId="0" fillId="0" borderId="0" xfId="0" applyBorder="1"/>
    <xf numFmtId="0" fontId="26" fillId="0" borderId="0" xfId="0" applyFont="1" applyBorder="1"/>
    <xf numFmtId="0" fontId="11" fillId="0" borderId="29" xfId="0" applyFont="1" applyBorder="1" applyAlignment="1">
      <alignment vertical="center" wrapText="1"/>
    </xf>
    <xf numFmtId="0" fontId="11" fillId="0" borderId="33" xfId="0" applyFont="1" applyBorder="1" applyAlignment="1">
      <alignment vertical="center" wrapText="1"/>
    </xf>
    <xf numFmtId="0" fontId="11" fillId="0" borderId="65" xfId="0" applyFont="1" applyBorder="1" applyAlignment="1">
      <alignment vertical="center" wrapText="1"/>
    </xf>
    <xf numFmtId="0" fontId="12" fillId="6" borderId="17" xfId="0" applyFont="1" applyFill="1" applyBorder="1" applyAlignment="1">
      <alignment vertical="center" wrapText="1"/>
    </xf>
    <xf numFmtId="0" fontId="11" fillId="0" borderId="54" xfId="0" applyFont="1" applyBorder="1" applyAlignment="1">
      <alignment vertical="center" wrapText="1"/>
    </xf>
    <xf numFmtId="0" fontId="11" fillId="0" borderId="34" xfId="0" applyFont="1" applyBorder="1" applyAlignment="1">
      <alignment vertical="center" wrapText="1"/>
    </xf>
    <xf numFmtId="0" fontId="11" fillId="0" borderId="28" xfId="0" applyFont="1" applyBorder="1" applyAlignment="1">
      <alignment vertical="center" wrapText="1"/>
    </xf>
    <xf numFmtId="0" fontId="16" fillId="8" borderId="20" xfId="0" applyFont="1" applyFill="1" applyBorder="1" applyAlignment="1">
      <alignment horizontal="center" vertical="center" wrapText="1"/>
    </xf>
    <xf numFmtId="0" fontId="11" fillId="0" borderId="66" xfId="0" applyFont="1" applyBorder="1" applyAlignment="1">
      <alignment vertical="center" wrapText="1"/>
    </xf>
    <xf numFmtId="0" fontId="14" fillId="16" borderId="24" xfId="0" applyFont="1" applyFill="1" applyBorder="1" applyAlignment="1">
      <alignment horizontal="center" vertical="center" wrapText="1"/>
    </xf>
    <xf numFmtId="0" fontId="11" fillId="0" borderId="51" xfId="0" applyFont="1" applyBorder="1" applyAlignment="1">
      <alignment vertical="center" wrapText="1"/>
    </xf>
    <xf numFmtId="0" fontId="11" fillId="0" borderId="43" xfId="0" applyFont="1" applyBorder="1" applyAlignment="1">
      <alignment vertical="center" wrapText="1"/>
    </xf>
    <xf numFmtId="0" fontId="16" fillId="10" borderId="67" xfId="0" applyFont="1" applyFill="1" applyBorder="1" applyAlignment="1">
      <alignment horizontal="center" vertical="center" wrapText="1"/>
    </xf>
    <xf numFmtId="0" fontId="11" fillId="0" borderId="40" xfId="0" applyFont="1" applyBorder="1" applyAlignment="1">
      <alignment vertical="center" wrapText="1"/>
    </xf>
    <xf numFmtId="0" fontId="11" fillId="0" borderId="41" xfId="0" applyFont="1" applyFill="1" applyBorder="1" applyAlignment="1">
      <alignment vertical="center" wrapText="1"/>
    </xf>
    <xf numFmtId="0" fontId="11" fillId="0" borderId="68" xfId="0" applyFont="1" applyFill="1" applyBorder="1" applyAlignment="1">
      <alignment vertical="center" wrapText="1"/>
    </xf>
    <xf numFmtId="0" fontId="14" fillId="0" borderId="35" xfId="0" applyFont="1" applyBorder="1" applyAlignment="1">
      <alignment horizontal="center" vertical="center" wrapText="1"/>
    </xf>
    <xf numFmtId="0" fontId="14" fillId="0" borderId="22" xfId="0" applyFont="1" applyBorder="1" applyAlignment="1">
      <alignment horizontal="center" vertical="center" wrapText="1"/>
    </xf>
    <xf numFmtId="0" fontId="14" fillId="16" borderId="48" xfId="0" applyFont="1" applyFill="1" applyBorder="1" applyAlignment="1">
      <alignment horizontal="center" vertical="center" wrapText="1"/>
    </xf>
    <xf numFmtId="0" fontId="14" fillId="16" borderId="53" xfId="0" applyFont="1" applyFill="1" applyBorder="1" applyAlignment="1">
      <alignment horizontal="center" vertical="center" wrapText="1"/>
    </xf>
    <xf numFmtId="0" fontId="27" fillId="0" borderId="34" xfId="0" applyFont="1" applyBorder="1" applyAlignment="1">
      <alignment vertical="center" wrapText="1"/>
    </xf>
    <xf numFmtId="0" fontId="12" fillId="14" borderId="20" xfId="0" applyFont="1" applyFill="1" applyBorder="1" applyAlignment="1">
      <alignment horizontal="center" vertical="center" wrapText="1"/>
    </xf>
    <xf numFmtId="0" fontId="14" fillId="0" borderId="68" xfId="0" applyFont="1" applyBorder="1" applyAlignment="1">
      <alignment horizontal="center" vertical="center" wrapText="1"/>
    </xf>
    <xf numFmtId="0" fontId="29" fillId="0" borderId="26" xfId="0" applyFont="1" applyBorder="1" applyAlignment="1">
      <alignment vertical="center" wrapText="1"/>
    </xf>
    <xf numFmtId="0" fontId="29" fillId="0" borderId="40" xfId="0" applyFont="1" applyBorder="1" applyAlignment="1">
      <alignment vertical="center" wrapText="1"/>
    </xf>
    <xf numFmtId="0" fontId="27" fillId="0" borderId="10" xfId="0" applyFont="1" applyBorder="1" applyAlignment="1">
      <alignment vertical="center" wrapText="1"/>
    </xf>
    <xf numFmtId="0" fontId="27" fillId="0" borderId="29" xfId="0" applyFont="1" applyBorder="1" applyAlignment="1">
      <alignment vertical="center" wrapText="1"/>
    </xf>
    <xf numFmtId="0" fontId="27" fillId="0" borderId="35" xfId="0" applyFont="1" applyBorder="1" applyAlignment="1">
      <alignment vertical="center" wrapText="1"/>
    </xf>
    <xf numFmtId="0" fontId="18" fillId="0" borderId="0" xfId="0" applyFont="1" applyAlignment="1">
      <alignment horizontal="left" vertical="top"/>
    </xf>
    <xf numFmtId="0" fontId="14" fillId="0" borderId="55" xfId="0" applyFont="1" applyBorder="1" applyAlignment="1" applyProtection="1">
      <alignment horizontal="center" vertical="center" wrapText="1"/>
      <protection locked="0"/>
    </xf>
    <xf numFmtId="0" fontId="14" fillId="0" borderId="60" xfId="0" applyFont="1" applyBorder="1" applyAlignment="1" applyProtection="1">
      <alignment horizontal="center" vertical="center" wrapText="1"/>
      <protection locked="0"/>
    </xf>
    <xf numFmtId="0" fontId="14" fillId="0" borderId="27" xfId="0" applyFont="1" applyBorder="1" applyAlignment="1" applyProtection="1">
      <alignment horizontal="center" vertical="center" wrapText="1"/>
      <protection locked="0"/>
    </xf>
    <xf numFmtId="0" fontId="14" fillId="0" borderId="28" xfId="0" applyFont="1" applyBorder="1" applyAlignment="1" applyProtection="1">
      <alignment horizontal="center" vertical="center" wrapText="1"/>
      <protection locked="0"/>
    </xf>
    <xf numFmtId="0" fontId="14" fillId="0" borderId="32" xfId="0" applyFont="1" applyFill="1" applyBorder="1" applyAlignment="1" applyProtection="1">
      <alignment horizontal="center" vertical="center" wrapText="1"/>
      <protection locked="0"/>
    </xf>
    <xf numFmtId="0" fontId="14" fillId="0" borderId="56" xfId="0" applyFont="1" applyBorder="1" applyAlignment="1" applyProtection="1">
      <alignment horizontal="center" vertical="center" wrapText="1"/>
      <protection locked="0"/>
    </xf>
    <xf numFmtId="0" fontId="14" fillId="0" borderId="36" xfId="0" applyFont="1" applyBorder="1" applyAlignment="1" applyProtection="1">
      <alignment horizontal="center" vertical="center" wrapText="1"/>
      <protection locked="0"/>
    </xf>
    <xf numFmtId="0" fontId="14" fillId="0" borderId="37" xfId="0" applyFont="1" applyBorder="1" applyAlignment="1" applyProtection="1">
      <alignment horizontal="center" vertical="center" wrapText="1"/>
      <protection locked="0"/>
    </xf>
    <xf numFmtId="0" fontId="14" fillId="0" borderId="48" xfId="0" applyFont="1" applyBorder="1" applyAlignment="1" applyProtection="1">
      <alignment horizontal="center" vertical="center" wrapText="1"/>
      <protection locked="0"/>
    </xf>
    <xf numFmtId="0" fontId="14" fillId="0" borderId="21" xfId="0" applyFont="1" applyBorder="1" applyAlignment="1" applyProtection="1">
      <alignment horizontal="center" vertical="center" wrapText="1"/>
      <protection locked="0"/>
    </xf>
    <xf numFmtId="0" fontId="14" fillId="0" borderId="24" xfId="0" applyFont="1" applyBorder="1" applyAlignment="1" applyProtection="1">
      <alignment horizontal="center" vertical="center" wrapText="1"/>
      <protection locked="0"/>
    </xf>
    <xf numFmtId="0" fontId="14" fillId="0" borderId="31" xfId="0" applyFont="1" applyBorder="1" applyAlignment="1" applyProtection="1">
      <alignment horizontal="center" vertical="center" wrapText="1"/>
      <protection locked="0"/>
    </xf>
    <xf numFmtId="0" fontId="14" fillId="0" borderId="32" xfId="0" applyFont="1" applyBorder="1" applyAlignment="1" applyProtection="1">
      <alignment horizontal="center" vertical="center" wrapText="1"/>
      <protection locked="0"/>
    </xf>
    <xf numFmtId="0" fontId="14" fillId="0" borderId="23" xfId="0" applyFont="1" applyBorder="1" applyAlignment="1" applyProtection="1">
      <alignment horizontal="center" vertical="center" wrapText="1"/>
      <protection locked="0"/>
    </xf>
    <xf numFmtId="0" fontId="14" fillId="0" borderId="47"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4" fillId="0" borderId="25" xfId="0" applyFont="1" applyBorder="1" applyAlignment="1" applyProtection="1">
      <alignment horizontal="center" vertical="center" wrapText="1"/>
      <protection locked="0"/>
    </xf>
    <xf numFmtId="0" fontId="14" fillId="0" borderId="30" xfId="0" applyFont="1" applyBorder="1" applyAlignment="1" applyProtection="1">
      <alignment horizontal="center" vertical="center" wrapText="1"/>
      <protection locked="0"/>
    </xf>
    <xf numFmtId="0" fontId="14" fillId="0" borderId="61" xfId="0" applyFont="1" applyBorder="1" applyAlignment="1" applyProtection="1">
      <alignment horizontal="center" vertical="center" wrapText="1"/>
      <protection locked="0"/>
    </xf>
    <xf numFmtId="0" fontId="14" fillId="0" borderId="16" xfId="0" applyFont="1" applyBorder="1" applyAlignment="1" applyProtection="1">
      <alignment horizontal="center" vertical="center" wrapText="1"/>
      <protection locked="0"/>
    </xf>
    <xf numFmtId="0" fontId="14" fillId="0" borderId="53" xfId="0" applyFont="1" applyBorder="1" applyAlignment="1" applyProtection="1">
      <alignment horizontal="center" vertical="center" wrapText="1"/>
      <protection locked="0"/>
    </xf>
    <xf numFmtId="0" fontId="14" fillId="0" borderId="40" xfId="0" applyFont="1" applyBorder="1" applyAlignment="1" applyProtection="1">
      <alignment horizontal="center" vertical="center" wrapText="1"/>
      <protection locked="0"/>
    </xf>
    <xf numFmtId="0" fontId="14" fillId="0" borderId="43" xfId="0" applyFont="1" applyBorder="1" applyAlignment="1" applyProtection="1">
      <alignment horizontal="center" vertical="center" wrapText="1"/>
      <protection locked="0"/>
    </xf>
    <xf numFmtId="0" fontId="14" fillId="0" borderId="28" xfId="0" applyFont="1" applyFill="1" applyBorder="1" applyAlignment="1" applyProtection="1">
      <alignment horizontal="center" vertical="center" wrapText="1"/>
      <protection locked="0"/>
    </xf>
    <xf numFmtId="0" fontId="14" fillId="0" borderId="48" xfId="0" applyFont="1" applyFill="1" applyBorder="1" applyAlignment="1" applyProtection="1">
      <alignment horizontal="center" vertical="center" wrapText="1"/>
      <protection locked="0"/>
    </xf>
    <xf numFmtId="0" fontId="14" fillId="0" borderId="51" xfId="0" applyFont="1" applyBorder="1" applyAlignment="1" applyProtection="1">
      <alignment horizontal="center" vertical="center" wrapText="1"/>
      <protection locked="0"/>
    </xf>
    <xf numFmtId="0" fontId="14" fillId="0" borderId="52" xfId="0" applyFont="1" applyBorder="1" applyAlignment="1" applyProtection="1">
      <alignment horizontal="center" vertical="center" wrapText="1"/>
      <protection locked="0"/>
    </xf>
    <xf numFmtId="0" fontId="14" fillId="0" borderId="41" xfId="0" applyFont="1" applyBorder="1" applyAlignment="1" applyProtection="1">
      <alignment horizontal="center" vertical="center" wrapText="1"/>
      <protection locked="0"/>
    </xf>
    <xf numFmtId="0" fontId="11" fillId="0" borderId="25" xfId="0" applyFont="1" applyBorder="1" applyAlignment="1">
      <alignment horizontal="justify" vertical="center" wrapText="1"/>
    </xf>
    <xf numFmtId="0" fontId="11" fillId="0" borderId="26" xfId="0" applyFont="1" applyBorder="1" applyAlignment="1">
      <alignment horizontal="justify" vertical="center" wrapText="1"/>
    </xf>
    <xf numFmtId="0" fontId="27" fillId="0" borderId="25" xfId="0" applyFont="1" applyBorder="1" applyAlignment="1">
      <alignment horizontal="justify" vertical="center" wrapText="1"/>
    </xf>
    <xf numFmtId="0" fontId="27" fillId="0" borderId="26" xfId="0" applyFont="1" applyBorder="1" applyAlignment="1">
      <alignment horizontal="justify" vertical="center" wrapText="1"/>
    </xf>
    <xf numFmtId="0" fontId="18" fillId="0" borderId="63" xfId="0" applyFont="1" applyFill="1" applyBorder="1" applyAlignment="1">
      <alignment horizontal="center" vertical="center" wrapText="1"/>
    </xf>
    <xf numFmtId="0" fontId="18" fillId="0" borderId="64" xfId="0" applyFont="1" applyFill="1" applyBorder="1" applyAlignment="1">
      <alignment horizontal="center" vertical="center" wrapText="1"/>
    </xf>
    <xf numFmtId="0" fontId="17" fillId="7" borderId="2" xfId="0" applyFont="1" applyFill="1" applyBorder="1" applyAlignment="1">
      <alignment horizontal="center" vertical="center" wrapText="1"/>
    </xf>
    <xf numFmtId="0" fontId="17" fillId="7" borderId="15" xfId="0" applyFont="1" applyFill="1" applyBorder="1" applyAlignment="1">
      <alignment horizontal="center" vertical="center" wrapText="1"/>
    </xf>
    <xf numFmtId="0" fontId="17" fillId="7" borderId="9" xfId="0" applyFont="1" applyFill="1" applyBorder="1" applyAlignment="1">
      <alignment horizontal="center" vertical="center" wrapText="1"/>
    </xf>
    <xf numFmtId="0" fontId="17" fillId="7" borderId="19" xfId="0" applyFont="1" applyFill="1" applyBorder="1" applyAlignment="1">
      <alignment horizontal="center"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11" fillId="0" borderId="25" xfId="0" applyFont="1" applyFill="1" applyBorder="1" applyAlignment="1">
      <alignment horizontal="justify" vertical="center" wrapText="1"/>
    </xf>
    <xf numFmtId="0" fontId="11" fillId="0" borderId="26" xfId="0" applyFont="1" applyFill="1" applyBorder="1" applyAlignment="1">
      <alignment horizontal="justify" vertical="center" wrapText="1"/>
    </xf>
    <xf numFmtId="0" fontId="27" fillId="0" borderId="25" xfId="0" applyFont="1" applyBorder="1" applyAlignment="1">
      <alignment horizontal="left" vertical="center" wrapText="1"/>
    </xf>
    <xf numFmtId="0" fontId="27" fillId="0" borderId="26" xfId="0" applyFont="1" applyBorder="1" applyAlignment="1">
      <alignment horizontal="left" vertical="center" wrapText="1"/>
    </xf>
    <xf numFmtId="0" fontId="27" fillId="0" borderId="27" xfId="0" applyFont="1" applyBorder="1" applyAlignment="1">
      <alignment horizontal="justify" vertical="center" wrapText="1"/>
    </xf>
    <xf numFmtId="0" fontId="27" fillId="0" borderId="29" xfId="0" applyFont="1" applyBorder="1" applyAlignment="1">
      <alignment horizontal="justify" vertical="center" wrapText="1"/>
    </xf>
    <xf numFmtId="49" fontId="11" fillId="0" borderId="27" xfId="0" applyNumberFormat="1" applyFont="1" applyBorder="1" applyAlignment="1">
      <alignment horizontal="justify" vertical="center" wrapText="1"/>
    </xf>
    <xf numFmtId="49" fontId="11" fillId="0" borderId="29" xfId="0" applyNumberFormat="1" applyFont="1" applyBorder="1" applyAlignment="1">
      <alignment horizontal="justify" vertical="center" wrapText="1"/>
    </xf>
    <xf numFmtId="49" fontId="11" fillId="0" borderId="37" xfId="0" applyNumberFormat="1" applyFont="1" applyBorder="1" applyAlignment="1">
      <alignment horizontal="justify" vertical="center" wrapText="1"/>
    </xf>
    <xf numFmtId="49" fontId="11" fillId="0" borderId="54" xfId="0" applyNumberFormat="1" applyFont="1" applyBorder="1" applyAlignment="1">
      <alignment horizontal="justify" vertical="center" wrapText="1"/>
    </xf>
    <xf numFmtId="0" fontId="14" fillId="3" borderId="14"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2" fillId="12" borderId="5" xfId="0" applyFont="1" applyFill="1" applyBorder="1" applyAlignment="1">
      <alignment horizontal="center" vertical="center" wrapText="1"/>
    </xf>
    <xf numFmtId="0" fontId="12" fillId="12" borderId="6" xfId="0" applyFont="1" applyFill="1" applyBorder="1" applyAlignment="1">
      <alignment horizontal="center" vertical="center" wrapText="1"/>
    </xf>
    <xf numFmtId="0" fontId="12" fillId="12" borderId="20" xfId="0" applyFont="1" applyFill="1" applyBorder="1" applyAlignment="1">
      <alignment horizontal="center" vertical="center" wrapText="1"/>
    </xf>
    <xf numFmtId="0" fontId="14" fillId="0" borderId="8"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9" xfId="0" applyFont="1" applyBorder="1" applyAlignment="1">
      <alignment horizontal="center" vertical="center" wrapText="1"/>
    </xf>
    <xf numFmtId="0" fontId="15" fillId="8" borderId="5" xfId="0" applyFont="1" applyFill="1" applyBorder="1" applyAlignment="1">
      <alignment horizontal="center" vertical="center" wrapText="1"/>
    </xf>
    <xf numFmtId="0" fontId="15" fillId="8" borderId="6" xfId="0" applyFont="1" applyFill="1" applyBorder="1" applyAlignment="1">
      <alignment horizontal="center" vertical="center" wrapText="1"/>
    </xf>
    <xf numFmtId="0" fontId="15" fillId="8" borderId="20" xfId="0" applyFont="1" applyFill="1" applyBorder="1" applyAlignment="1">
      <alignment horizontal="center" vertical="center" wrapText="1"/>
    </xf>
    <xf numFmtId="0" fontId="12" fillId="8" borderId="5"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12" fillId="8" borderId="20" xfId="0" applyFont="1" applyFill="1" applyBorder="1" applyAlignment="1">
      <alignment horizontal="center" vertical="center" wrapText="1"/>
    </xf>
    <xf numFmtId="0" fontId="11" fillId="0" borderId="21" xfId="0" applyFont="1" applyBorder="1" applyAlignment="1">
      <alignment horizontal="left" vertical="center" wrapText="1"/>
    </xf>
    <xf numFmtId="0" fontId="11" fillId="0" borderId="22" xfId="0" applyFont="1" applyBorder="1" applyAlignment="1">
      <alignment horizontal="left" vertical="center" wrapText="1"/>
    </xf>
    <xf numFmtId="0" fontId="17" fillId="0" borderId="3" xfId="0" applyFont="1" applyBorder="1" applyAlignment="1">
      <alignment horizontal="center" vertical="center" wrapText="1"/>
    </xf>
    <xf numFmtId="0" fontId="17" fillId="0" borderId="0" xfId="0" applyFont="1" applyBorder="1" applyAlignment="1">
      <alignment horizontal="center" vertical="center" wrapText="1"/>
    </xf>
    <xf numFmtId="0" fontId="11" fillId="0" borderId="44" xfId="0" applyFont="1" applyBorder="1" applyAlignment="1">
      <alignment horizontal="left" vertical="center" wrapText="1"/>
    </xf>
    <xf numFmtId="0" fontId="11" fillId="0" borderId="35" xfId="0" applyFont="1" applyBorder="1" applyAlignment="1">
      <alignment horizontal="left" vertical="center" wrapText="1"/>
    </xf>
    <xf numFmtId="0" fontId="12" fillId="8" borderId="3" xfId="0" applyFont="1" applyFill="1" applyBorder="1" applyAlignment="1">
      <alignment horizontal="center" vertical="center" wrapText="1"/>
    </xf>
    <xf numFmtId="0" fontId="12" fillId="8" borderId="4" xfId="0" applyFont="1" applyFill="1" applyBorder="1" applyAlignment="1">
      <alignment horizontal="center" vertical="center" wrapText="1"/>
    </xf>
    <xf numFmtId="0" fontId="27" fillId="0" borderId="21" xfId="0" applyFont="1" applyBorder="1" applyAlignment="1">
      <alignment horizontal="justify" vertical="center" wrapText="1"/>
    </xf>
    <xf numFmtId="0" fontId="27" fillId="0" borderId="22" xfId="0" applyFont="1" applyBorder="1" applyAlignment="1">
      <alignment horizontal="justify" vertical="center" wrapText="1"/>
    </xf>
    <xf numFmtId="0" fontId="14" fillId="3" borderId="18"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8" fillId="5" borderId="8"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8" fillId="5" borderId="15" xfId="0" applyFont="1" applyFill="1" applyBorder="1" applyAlignment="1">
      <alignment horizontal="center" vertical="center" wrapText="1"/>
    </xf>
    <xf numFmtId="0" fontId="18" fillId="5" borderId="19" xfId="0" applyFont="1" applyFill="1" applyBorder="1" applyAlignment="1">
      <alignment horizontal="center" vertical="center" wrapText="1"/>
    </xf>
    <xf numFmtId="0" fontId="10" fillId="0" borderId="1" xfId="0" applyFont="1" applyBorder="1" applyAlignment="1">
      <alignment horizontal="center" vertical="center" wrapText="1"/>
    </xf>
    <xf numFmtId="0" fontId="0" fillId="0" borderId="1" xfId="0" applyBorder="1" applyAlignment="1">
      <alignment horizontal="center" vertical="center" wrapText="1"/>
    </xf>
    <xf numFmtId="0" fontId="13" fillId="3" borderId="5"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9" fillId="2" borderId="2"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19" fillId="2" borderId="4" xfId="0" applyFont="1" applyFill="1" applyBorder="1" applyAlignment="1">
      <alignment horizontal="left" vertical="center" wrapText="1"/>
    </xf>
    <xf numFmtId="0" fontId="19" fillId="2" borderId="9"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19" fillId="2" borderId="10" xfId="0" applyFont="1" applyFill="1" applyBorder="1" applyAlignment="1">
      <alignment horizontal="left" vertical="center" wrapText="1"/>
    </xf>
    <xf numFmtId="0" fontId="19" fillId="2" borderId="16"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9" fillId="2" borderId="17" xfId="0" applyFont="1" applyFill="1" applyBorder="1" applyAlignment="1">
      <alignment horizontal="left" vertical="center" wrapText="1"/>
    </xf>
    <xf numFmtId="0" fontId="15" fillId="4" borderId="5"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20" xfId="0" applyFont="1" applyFill="1" applyBorder="1" applyAlignment="1">
      <alignment horizontal="center" vertical="center" wrapText="1"/>
    </xf>
    <xf numFmtId="0" fontId="15" fillId="6" borderId="5"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15" fillId="6" borderId="20" xfId="0" applyFont="1" applyFill="1" applyBorder="1" applyAlignment="1">
      <alignment horizontal="center" vertical="center" wrapText="1"/>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1" fillId="0" borderId="25" xfId="0" applyFont="1" applyBorder="1" applyAlignment="1">
      <alignment horizontal="left" vertical="top" wrapText="1"/>
    </xf>
    <xf numFmtId="0" fontId="11" fillId="0" borderId="26" xfId="0" applyFont="1" applyBorder="1" applyAlignment="1">
      <alignment horizontal="left" vertical="top" wrapText="1"/>
    </xf>
    <xf numFmtId="0" fontId="14" fillId="3" borderId="38" xfId="0" applyFont="1" applyFill="1" applyBorder="1" applyAlignment="1">
      <alignment horizontal="center" vertical="center" wrapText="1"/>
    </xf>
    <xf numFmtId="0" fontId="12" fillId="12" borderId="9" xfId="0" applyFont="1" applyFill="1" applyBorder="1" applyAlignment="1">
      <alignment horizontal="center" vertical="center" wrapText="1"/>
    </xf>
    <xf numFmtId="0" fontId="12" fillId="12" borderId="0" xfId="0" applyFont="1" applyFill="1" applyBorder="1" applyAlignment="1">
      <alignment horizontal="center" vertical="center" wrapText="1"/>
    </xf>
    <xf numFmtId="0" fontId="12" fillId="12" borderId="10" xfId="0" applyFont="1" applyFill="1" applyBorder="1" applyAlignment="1">
      <alignment horizontal="center" vertical="center" wrapText="1"/>
    </xf>
    <xf numFmtId="0" fontId="12" fillId="10" borderId="5" xfId="0" applyFont="1" applyFill="1" applyBorder="1" applyAlignment="1">
      <alignment horizontal="center" vertical="center" wrapText="1"/>
    </xf>
    <xf numFmtId="0" fontId="12" fillId="10" borderId="6" xfId="0" applyFont="1" applyFill="1" applyBorder="1" applyAlignment="1">
      <alignment horizontal="center" vertical="center" wrapText="1"/>
    </xf>
    <xf numFmtId="0" fontId="12" fillId="10" borderId="20" xfId="0" applyFont="1" applyFill="1" applyBorder="1" applyAlignment="1">
      <alignment horizontal="center" vertical="center" wrapText="1"/>
    </xf>
    <xf numFmtId="0" fontId="11" fillId="0" borderId="25" xfId="0" quotePrefix="1" applyFont="1" applyBorder="1" applyAlignment="1">
      <alignment horizontal="justify" vertical="center" wrapText="1"/>
    </xf>
    <xf numFmtId="49" fontId="11" fillId="0" borderId="37" xfId="0" applyNumberFormat="1" applyFont="1" applyBorder="1" applyAlignment="1">
      <alignment horizontal="left" vertical="center" wrapText="1"/>
    </xf>
    <xf numFmtId="49" fontId="11" fillId="0" borderId="54" xfId="0" applyNumberFormat="1" applyFont="1" applyBorder="1" applyAlignment="1">
      <alignment horizontal="left" vertical="center" wrapText="1"/>
    </xf>
    <xf numFmtId="0" fontId="14" fillId="3" borderId="2"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1" fillId="0" borderId="21" xfId="0" applyFont="1" applyBorder="1" applyAlignment="1">
      <alignment horizontal="justify" vertical="center" wrapText="1"/>
    </xf>
    <xf numFmtId="0" fontId="11" fillId="0" borderId="22" xfId="0" applyFont="1" applyBorder="1" applyAlignment="1">
      <alignment horizontal="justify" vertical="center" wrapText="1"/>
    </xf>
    <xf numFmtId="0" fontId="11" fillId="0" borderId="27" xfId="0" applyFont="1" applyBorder="1" applyAlignment="1">
      <alignment horizontal="justify" vertical="center" wrapText="1"/>
    </xf>
    <xf numFmtId="0" fontId="11" fillId="0" borderId="29" xfId="0" applyFont="1" applyBorder="1" applyAlignment="1">
      <alignment horizontal="justify" vertical="center" wrapText="1"/>
    </xf>
    <xf numFmtId="0" fontId="11" fillId="0" borderId="31" xfId="0" applyFont="1" applyBorder="1" applyAlignment="1">
      <alignment horizontal="justify" vertical="center" wrapText="1"/>
    </xf>
    <xf numFmtId="0" fontId="11" fillId="0" borderId="33" xfId="0" applyFont="1" applyBorder="1" applyAlignment="1">
      <alignment horizontal="justify" vertical="center" wrapText="1"/>
    </xf>
    <xf numFmtId="0" fontId="11" fillId="0" borderId="2" xfId="0" applyFont="1" applyBorder="1" applyAlignment="1">
      <alignment horizontal="justify" vertical="center" wrapText="1"/>
    </xf>
    <xf numFmtId="0" fontId="11" fillId="0" borderId="4" xfId="0" applyFont="1" applyBorder="1" applyAlignment="1">
      <alignment horizontal="justify" vertical="center" wrapText="1"/>
    </xf>
    <xf numFmtId="0" fontId="14" fillId="0" borderId="3"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9" xfId="0" applyFont="1" applyBorder="1" applyAlignment="1">
      <alignment horizontal="center" vertical="center" wrapText="1"/>
    </xf>
    <xf numFmtId="0" fontId="11" fillId="0" borderId="30" xfId="0" applyFont="1" applyBorder="1" applyAlignment="1">
      <alignment horizontal="justify" vertical="center" wrapText="1"/>
    </xf>
    <xf numFmtId="0" fontId="11" fillId="0" borderId="42" xfId="0" applyFont="1" applyBorder="1" applyAlignment="1">
      <alignment horizontal="justify" vertical="center" wrapText="1"/>
    </xf>
    <xf numFmtId="0" fontId="11" fillId="0" borderId="44" xfId="0" applyFont="1" applyBorder="1" applyAlignment="1">
      <alignment horizontal="justify" vertical="center" wrapText="1"/>
    </xf>
    <xf numFmtId="0" fontId="11" fillId="0" borderId="35" xfId="0" applyFont="1" applyBorder="1" applyAlignment="1">
      <alignment horizontal="justify" vertical="center" wrapText="1"/>
    </xf>
    <xf numFmtId="0" fontId="15" fillId="12" borderId="5" xfId="0" applyFont="1" applyFill="1" applyBorder="1" applyAlignment="1">
      <alignment horizontal="center" vertical="center" wrapText="1"/>
    </xf>
    <xf numFmtId="0" fontId="15" fillId="12" borderId="6" xfId="0" applyFont="1" applyFill="1" applyBorder="1" applyAlignment="1">
      <alignment horizontal="center" vertical="center" wrapText="1"/>
    </xf>
    <xf numFmtId="0" fontId="15" fillId="12" borderId="20" xfId="0" applyFont="1" applyFill="1" applyBorder="1" applyAlignment="1">
      <alignment horizontal="center" vertical="center" wrapText="1"/>
    </xf>
    <xf numFmtId="0" fontId="14" fillId="0" borderId="61" xfId="0" applyFont="1" applyBorder="1" applyAlignment="1">
      <alignment horizontal="center" vertical="center" wrapText="1"/>
    </xf>
    <xf numFmtId="0" fontId="11" fillId="0" borderId="16" xfId="0" applyFont="1" applyBorder="1" applyAlignment="1">
      <alignment horizontal="justify" vertical="center" wrapText="1"/>
    </xf>
    <xf numFmtId="0" fontId="11" fillId="0" borderId="17" xfId="0" applyFont="1" applyBorder="1" applyAlignment="1">
      <alignment horizontal="justify" vertical="center" wrapText="1"/>
    </xf>
    <xf numFmtId="49" fontId="11" fillId="0" borderId="27" xfId="0" applyNumberFormat="1" applyFont="1" applyBorder="1" applyAlignment="1">
      <alignment horizontal="left" vertical="center" wrapText="1"/>
    </xf>
    <xf numFmtId="49" fontId="11" fillId="0" borderId="29" xfId="0" applyNumberFormat="1" applyFont="1" applyBorder="1" applyAlignment="1">
      <alignment horizontal="left" vertical="center" wrapText="1"/>
    </xf>
    <xf numFmtId="0" fontId="12" fillId="12" borderId="2" xfId="0" applyFont="1" applyFill="1" applyBorder="1" applyAlignment="1">
      <alignment horizontal="center" vertical="center" wrapText="1"/>
    </xf>
    <xf numFmtId="0" fontId="12" fillId="12" borderId="3" xfId="0" applyFont="1" applyFill="1" applyBorder="1" applyAlignment="1">
      <alignment horizontal="center" vertical="center" wrapText="1"/>
    </xf>
    <xf numFmtId="0" fontId="12" fillId="12" borderId="4" xfId="0" applyFont="1" applyFill="1" applyBorder="1" applyAlignment="1">
      <alignment horizontal="center" vertical="center" wrapText="1"/>
    </xf>
    <xf numFmtId="0" fontId="14" fillId="13" borderId="8" xfId="0" applyFont="1" applyFill="1" applyBorder="1" applyAlignment="1">
      <alignment horizontal="center" vertical="center" wrapText="1"/>
    </xf>
    <xf numFmtId="0" fontId="14" fillId="13" borderId="15" xfId="0" applyFont="1" applyFill="1" applyBorder="1" applyAlignment="1">
      <alignment horizontal="center" vertical="center" wrapText="1"/>
    </xf>
    <xf numFmtId="0" fontId="14" fillId="13" borderId="9" xfId="0" applyFont="1" applyFill="1" applyBorder="1" applyAlignment="1">
      <alignment horizontal="center" vertical="center" wrapText="1"/>
    </xf>
    <xf numFmtId="0" fontId="14" fillId="13" borderId="16" xfId="0" applyFont="1" applyFill="1" applyBorder="1" applyAlignment="1">
      <alignment horizontal="center" vertical="center" wrapText="1"/>
    </xf>
    <xf numFmtId="0" fontId="11" fillId="0" borderId="23" xfId="0" applyFont="1" applyBorder="1" applyAlignment="1">
      <alignment horizontal="justify" vertical="center" wrapText="1"/>
    </xf>
    <xf numFmtId="0" fontId="11" fillId="0" borderId="34" xfId="0" applyFont="1" applyBorder="1" applyAlignment="1">
      <alignment horizontal="justify" vertical="center" wrapText="1"/>
    </xf>
    <xf numFmtId="0" fontId="11" fillId="0" borderId="37" xfId="0" applyFont="1" applyBorder="1" applyAlignment="1">
      <alignment horizontal="justify" vertical="center" wrapText="1"/>
    </xf>
    <xf numFmtId="0" fontId="11" fillId="0" borderId="54" xfId="0" applyFont="1" applyBorder="1" applyAlignment="1">
      <alignment horizontal="justify" vertical="center" wrapText="1"/>
    </xf>
    <xf numFmtId="0" fontId="14" fillId="0" borderId="62" xfId="0" applyFont="1" applyBorder="1" applyAlignment="1">
      <alignment horizontal="center" vertical="center" wrapText="1"/>
    </xf>
    <xf numFmtId="0" fontId="14" fillId="0" borderId="1" xfId="0" applyFont="1" applyBorder="1" applyAlignment="1">
      <alignment horizontal="center" vertical="center" wrapText="1"/>
    </xf>
    <xf numFmtId="0" fontId="27" fillId="0" borderId="27" xfId="0" applyFont="1" applyFill="1" applyBorder="1" applyAlignment="1">
      <alignment horizontal="justify" vertical="center" wrapText="1"/>
    </xf>
    <xf numFmtId="0" fontId="27" fillId="0" borderId="29" xfId="0" applyFont="1" applyFill="1" applyBorder="1" applyAlignment="1">
      <alignment horizontal="justify" vertical="center" wrapText="1"/>
    </xf>
    <xf numFmtId="0" fontId="11" fillId="0" borderId="23" xfId="0" applyFont="1" applyBorder="1" applyAlignment="1">
      <alignment horizontal="left" vertical="center" wrapText="1"/>
    </xf>
    <xf numFmtId="0" fontId="11" fillId="0" borderId="34" xfId="0" applyFont="1" applyBorder="1" applyAlignment="1">
      <alignment horizontal="left" vertical="center" wrapText="1"/>
    </xf>
    <xf numFmtId="0" fontId="11" fillId="0" borderId="27" xfId="0" applyFont="1" applyBorder="1" applyAlignment="1">
      <alignment horizontal="left" vertical="center" wrapText="1"/>
    </xf>
    <xf numFmtId="0" fontId="11" fillId="0" borderId="29" xfId="0" applyFont="1" applyBorder="1" applyAlignment="1">
      <alignment horizontal="left" vertical="center" wrapText="1"/>
    </xf>
    <xf numFmtId="0" fontId="11" fillId="0" borderId="37" xfId="0" applyFont="1" applyBorder="1" applyAlignment="1">
      <alignment horizontal="left" vertical="center" wrapText="1"/>
    </xf>
    <xf numFmtId="0" fontId="11" fillId="0" borderId="54" xfId="0" applyFont="1" applyBorder="1" applyAlignment="1">
      <alignment horizontal="left" vertical="center" wrapText="1"/>
    </xf>
    <xf numFmtId="0" fontId="11" fillId="0" borderId="5" xfId="0" applyFont="1" applyBorder="1" applyAlignment="1">
      <alignment horizontal="justify" vertical="center" wrapText="1"/>
    </xf>
    <xf numFmtId="0" fontId="11" fillId="0" borderId="20" xfId="0" applyFont="1" applyBorder="1" applyAlignment="1">
      <alignment horizontal="justify" vertical="center" wrapText="1"/>
    </xf>
    <xf numFmtId="0" fontId="14" fillId="11" borderId="8" xfId="0" quotePrefix="1" applyFont="1" applyFill="1" applyBorder="1" applyAlignment="1">
      <alignment horizontal="center" vertical="center" wrapText="1"/>
    </xf>
    <xf numFmtId="0" fontId="14" fillId="11" borderId="9" xfId="0" applyFont="1" applyFill="1" applyBorder="1" applyAlignment="1">
      <alignment horizontal="center" vertical="center" wrapText="1"/>
    </xf>
    <xf numFmtId="0" fontId="14" fillId="11" borderId="15" xfId="0" applyFont="1" applyFill="1" applyBorder="1" applyAlignment="1">
      <alignment horizontal="center" vertical="center" wrapText="1"/>
    </xf>
    <xf numFmtId="0" fontId="14" fillId="11" borderId="19" xfId="0" applyFont="1" applyFill="1" applyBorder="1" applyAlignment="1">
      <alignment horizontal="center" vertical="center" wrapText="1"/>
    </xf>
    <xf numFmtId="0" fontId="14" fillId="0" borderId="16" xfId="0" applyFont="1" applyBorder="1" applyAlignment="1">
      <alignment horizontal="center" vertical="center" wrapText="1"/>
    </xf>
    <xf numFmtId="0" fontId="15" fillId="10" borderId="5" xfId="0" applyFont="1" applyFill="1" applyBorder="1" applyAlignment="1">
      <alignment horizontal="center" vertical="center" wrapText="1"/>
    </xf>
    <xf numFmtId="0" fontId="15" fillId="10" borderId="6" xfId="0" applyFont="1" applyFill="1" applyBorder="1" applyAlignment="1">
      <alignment horizontal="center" vertical="center" wrapText="1"/>
    </xf>
    <xf numFmtId="0" fontId="15" fillId="10" borderId="20" xfId="0" applyFont="1" applyFill="1" applyBorder="1" applyAlignment="1">
      <alignment horizontal="center" vertical="center" wrapText="1"/>
    </xf>
    <xf numFmtId="0" fontId="18" fillId="0" borderId="2" xfId="0" applyFont="1" applyFill="1" applyBorder="1" applyAlignment="1">
      <alignment horizontal="center" vertical="center" wrapText="1" shrinkToFit="1"/>
    </xf>
    <xf numFmtId="0" fontId="18" fillId="0" borderId="9" xfId="0" applyFont="1" applyFill="1" applyBorder="1" applyAlignment="1">
      <alignment horizontal="center" vertical="center" wrapText="1" shrinkToFit="1"/>
    </xf>
    <xf numFmtId="0" fontId="18" fillId="0" borderId="16" xfId="0" applyFont="1" applyFill="1" applyBorder="1" applyAlignment="1">
      <alignment horizontal="center" vertical="center" wrapText="1" shrinkToFit="1"/>
    </xf>
    <xf numFmtId="0" fontId="18" fillId="9" borderId="2" xfId="0" applyFont="1" applyFill="1" applyBorder="1" applyAlignment="1">
      <alignment horizontal="center" vertical="center" wrapText="1" shrinkToFit="1"/>
    </xf>
    <xf numFmtId="0" fontId="18" fillId="9" borderId="9" xfId="0" applyFont="1" applyFill="1" applyBorder="1" applyAlignment="1">
      <alignment horizontal="center" vertical="center" wrapText="1" shrinkToFit="1"/>
    </xf>
    <xf numFmtId="0" fontId="18" fillId="9" borderId="15" xfId="0" applyFont="1" applyFill="1" applyBorder="1" applyAlignment="1">
      <alignment horizontal="center" vertical="center" wrapText="1" shrinkToFit="1"/>
    </xf>
    <xf numFmtId="0" fontId="18" fillId="0" borderId="8" xfId="0" applyFont="1" applyFill="1" applyBorder="1" applyAlignment="1">
      <alignment horizontal="center" vertical="center" wrapText="1" shrinkToFit="1"/>
    </xf>
    <xf numFmtId="0" fontId="18" fillId="0" borderId="15" xfId="0" applyFont="1" applyFill="1" applyBorder="1" applyAlignment="1">
      <alignment horizontal="center" vertical="center" wrapText="1" shrinkToFit="1"/>
    </xf>
    <xf numFmtId="0" fontId="18" fillId="0" borderId="19" xfId="0" applyFont="1" applyFill="1" applyBorder="1" applyAlignment="1">
      <alignment horizontal="center" vertical="center" wrapText="1" shrinkToFit="1"/>
    </xf>
    <xf numFmtId="0" fontId="18" fillId="0" borderId="8"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2" fillId="8" borderId="2" xfId="0" applyFont="1" applyFill="1" applyBorder="1" applyAlignment="1">
      <alignment horizontal="center" vertical="center" wrapText="1"/>
    </xf>
    <xf numFmtId="0" fontId="11" fillId="0" borderId="61" xfId="0" applyFont="1" applyBorder="1" applyAlignment="1">
      <alignment horizontal="justify" vertical="center" wrapText="1"/>
    </xf>
    <xf numFmtId="0" fontId="11" fillId="0" borderId="39" xfId="0" applyFont="1" applyBorder="1" applyAlignment="1">
      <alignment horizontal="justify" vertical="center" wrapText="1"/>
    </xf>
    <xf numFmtId="0" fontId="7" fillId="0" borderId="0" xfId="0" applyFont="1" applyFill="1" applyAlignment="1">
      <alignment horizontal="center"/>
    </xf>
    <xf numFmtId="0" fontId="0" fillId="0" borderId="0" xfId="0" applyFill="1" applyAlignment="1">
      <alignment horizontal="center"/>
    </xf>
    <xf numFmtId="0" fontId="0" fillId="0" borderId="0" xfId="0" applyFill="1" applyAlignment="1"/>
    <xf numFmtId="0" fontId="20" fillId="0" borderId="0" xfId="0" applyFont="1" applyAlignment="1">
      <alignment horizontal="left"/>
    </xf>
    <xf numFmtId="0" fontId="11" fillId="0" borderId="0" xfId="0" applyFont="1" applyAlignment="1">
      <alignment horizontal="left" vertical="top" wrapText="1"/>
    </xf>
    <xf numFmtId="0" fontId="11" fillId="0" borderId="0" xfId="0" applyFont="1" applyAlignment="1">
      <alignment horizontal="center" vertical="top" wrapText="1"/>
    </xf>
  </cellXfs>
  <cellStyles count="1">
    <cellStyle name="Normal" xfId="0" builtinId="0"/>
  </cellStyles>
  <dxfs count="3">
    <dxf>
      <font>
        <color theme="1"/>
      </font>
      <fill>
        <patternFill>
          <bgColor rgb="FFFF0000"/>
        </patternFill>
      </fill>
    </dxf>
    <dxf>
      <font>
        <color theme="1"/>
      </font>
      <fill>
        <patternFill>
          <bgColor theme="9"/>
        </patternFill>
      </fill>
    </dxf>
    <dxf>
      <font>
        <color theme="1"/>
      </font>
      <fill>
        <patternFill>
          <bgColor rgb="FF92D050"/>
        </patternFill>
      </fill>
    </dxf>
  </dxfs>
  <tableStyles count="0" defaultTableStyle="TableStyleMedium9" defaultPivotStyle="PivotStyleLight16"/>
  <colors>
    <mruColors>
      <color rgb="FF003087"/>
      <color rgb="FF808080"/>
      <color rgb="FF808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fr-FR" sz="1800"/>
              <a:t>Etat</a:t>
            </a:r>
            <a:r>
              <a:rPr lang="fr-FR" sz="1800" baseline="0"/>
              <a:t> d'avancement par thématiques d'exigences</a:t>
            </a:r>
            <a:endParaRPr lang="fr-FR" sz="1800"/>
          </a:p>
        </c:rich>
      </c:tx>
      <c:overlay val="0"/>
      <c:spPr>
        <a:noFill/>
        <a:ln>
          <a:noFill/>
        </a:ln>
        <a:effectLst/>
      </c:spPr>
    </c:title>
    <c:autoTitleDeleted val="0"/>
    <c:plotArea>
      <c:layout/>
      <c:radarChart>
        <c:radarStyle val="filled"/>
        <c:varyColors val="0"/>
        <c:ser>
          <c:idx val="0"/>
          <c:order val="0"/>
          <c:spPr>
            <a:solidFill>
              <a:srgbClr val="4F81BD">
                <a:alpha val="50000"/>
              </a:srgbClr>
            </a:solidFill>
            <a:ln>
              <a:noFill/>
            </a:ln>
            <a:effectLst>
              <a:outerShdw blurRad="40000" dist="23000" dir="5400000" rotWithShape="0">
                <a:srgbClr val="000000">
                  <a:alpha val="35000"/>
                </a:srgbClr>
              </a:outerShdw>
            </a:effectLst>
          </c:spPr>
          <c:cat>
            <c:strRef>
              <c:f>(Graphiques!$A$3,Graphiques!$A$6:$A$9,Graphiques!$A$13,Graphiques!$A$18)</c:f>
              <c:strCache>
                <c:ptCount val="7"/>
                <c:pt idx="0">
                  <c:v>4. EXIGENCES GENERALES</c:v>
                </c:pt>
                <c:pt idx="1">
                  <c:v>5. EXIGENCES STRUCTURELLES</c:v>
                </c:pt>
                <c:pt idx="2">
                  <c:v>5.1. Exigences administratives</c:v>
                </c:pt>
                <c:pt idx="3">
                  <c:v>5.2. Organisation et management</c:v>
                </c:pt>
                <c:pt idx="4">
                  <c:v>6. EXIGENCES RELATIVES AUX RESSOURCES</c:v>
                </c:pt>
                <c:pt idx="5">
                  <c:v>7. EXIGENCES RELATIVES AUX PROCESSUS</c:v>
                </c:pt>
                <c:pt idx="6">
                  <c:v>8. EXIGENCES RELATIVES AU SYSTEME DE MANAGEMENT</c:v>
                </c:pt>
              </c:strCache>
            </c:strRef>
          </c:cat>
          <c:val>
            <c:numRef>
              <c:f>(Graphiques!$B$3,Graphiques!$B$6:$B$9,Graphiques!$B$13,Graphiques!$B$18)</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0924-47C6-A6BD-D6B4FDBFEC86}"/>
            </c:ext>
          </c:extLst>
        </c:ser>
        <c:dLbls>
          <c:showLegendKey val="0"/>
          <c:showVal val="0"/>
          <c:showCatName val="0"/>
          <c:showSerName val="0"/>
          <c:showPercent val="0"/>
          <c:showBubbleSize val="0"/>
        </c:dLbls>
        <c:axId val="122100736"/>
        <c:axId val="122114816"/>
      </c:radarChart>
      <c:catAx>
        <c:axId val="122100736"/>
        <c:scaling>
          <c:orientation val="minMax"/>
        </c:scaling>
        <c:delete val="0"/>
        <c:axPos val="b"/>
        <c:numFmt formatCode="General"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1200" b="0" i="0" u="none" strike="noStrike" kern="1200" baseline="0">
                <a:solidFill>
                  <a:schemeClr val="accent6"/>
                </a:solidFill>
                <a:latin typeface="+mn-lt"/>
                <a:ea typeface="+mn-ea"/>
                <a:cs typeface="+mn-cs"/>
              </a:defRPr>
            </a:pPr>
            <a:endParaRPr lang="fr-FR"/>
          </a:p>
        </c:txPr>
        <c:crossAx val="122114816"/>
        <c:crosses val="autoZero"/>
        <c:auto val="1"/>
        <c:lblAlgn val="ctr"/>
        <c:lblOffset val="100"/>
        <c:noMultiLvlLbl val="0"/>
      </c:catAx>
      <c:valAx>
        <c:axId val="122114816"/>
        <c:scaling>
          <c:orientation val="minMax"/>
          <c:max val="1"/>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crossAx val="122100736"/>
        <c:crosses val="autoZero"/>
        <c:crossBetween val="between"/>
        <c:majorUnit val="0.2"/>
      </c:valAx>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fr-FR"/>
    </a:p>
  </c:txPr>
  <c:printSettings>
    <c:headerFooter/>
    <c:pageMargins b="0.75000000000000466" l="0.70000000000000062" r="0.70000000000000062" t="0.750000000000004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en-US">
                <a:solidFill>
                  <a:srgbClr val="003087"/>
                </a:solidFill>
              </a:rPr>
              <a:t>Etat d'avancement détaillé </a:t>
            </a:r>
          </a:p>
        </c:rich>
      </c:tx>
      <c:layout>
        <c:manualLayout>
          <c:xMode val="edge"/>
          <c:yMode val="edge"/>
          <c:x val="0.34291565305309601"/>
          <c:y val="2.9850746268656716E-2"/>
        </c:manualLayout>
      </c:layout>
      <c:overlay val="0"/>
    </c:title>
    <c:autoTitleDeleted val="0"/>
    <c:plotArea>
      <c:layout>
        <c:manualLayout>
          <c:layoutTarget val="inner"/>
          <c:xMode val="edge"/>
          <c:yMode val="edge"/>
          <c:x val="1.1413748378728919E-2"/>
          <c:y val="9.026890187113705E-2"/>
          <c:w val="0.97717250324254212"/>
          <c:h val="0.44930996528659911"/>
        </c:manualLayout>
      </c:layout>
      <c:barChart>
        <c:barDir val="col"/>
        <c:grouping val="clustered"/>
        <c:varyColors val="0"/>
        <c:ser>
          <c:idx val="1"/>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(Graphiques!$A$4:$A$5,Graphiques!$A$7,Graphiques!$A$10:$A$12,Graphiques!$A$14:$A$17,Graphiques!$A$19:$A$24)</c:f>
              <c:strCache>
                <c:ptCount val="16"/>
                <c:pt idx="0">
                  <c:v>4.1. Impartialité et Indépendance</c:v>
                </c:pt>
                <c:pt idx="1">
                  <c:v>4.2. Confidentialité</c:v>
                </c:pt>
                <c:pt idx="2">
                  <c:v>5.1. Exigences administratives</c:v>
                </c:pt>
                <c:pt idx="3">
                  <c:v>6.1. Personnel</c:v>
                </c:pt>
                <c:pt idx="4">
                  <c:v>6.2. Installations et Equipements</c:v>
                </c:pt>
                <c:pt idx="5">
                  <c:v>6.3. Sous-traitance</c:v>
                </c:pt>
                <c:pt idx="6">
                  <c:v>7.1. Méthodes et procédures d'inspection</c:v>
                </c:pt>
                <c:pt idx="7">
                  <c:v>7.2. Manipulation des échantillons et objets présentés à l'inspection</c:v>
                </c:pt>
                <c:pt idx="8">
                  <c:v>7.3. Enregistrements</c:v>
                </c:pt>
                <c:pt idx="9">
                  <c:v>7.4. Rapports et certificats d'inspection</c:v>
                </c:pt>
                <c:pt idx="10">
                  <c:v>8.2. Documentation du système de management</c:v>
                </c:pt>
                <c:pt idx="11">
                  <c:v>8.3. Maîtrise des documents</c:v>
                </c:pt>
                <c:pt idx="12">
                  <c:v>8.4. Maîtrise des enregistrements</c:v>
                </c:pt>
                <c:pt idx="13">
                  <c:v>8.5. Revue de direction</c:v>
                </c:pt>
                <c:pt idx="14">
                  <c:v>8.6. Audit interne</c:v>
                </c:pt>
                <c:pt idx="15">
                  <c:v>8.7. Actions correctives / 8.8 Actions préventives</c:v>
                </c:pt>
              </c:strCache>
            </c:strRef>
          </c:cat>
          <c:val>
            <c:numRef>
              <c:f>(Graphiques!$B$4:$B$5,Graphiques!$B$7,Graphiques!$B$10:$B$12,Graphiques!$B$14:$B$17,Graphiques!$B$19:$B$24)</c:f>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0A43-43C8-83D9-9DE916746AF5}"/>
            </c:ext>
          </c:extLst>
        </c:ser>
        <c:dLbls>
          <c:showLegendKey val="0"/>
          <c:showVal val="1"/>
          <c:showCatName val="0"/>
          <c:showSerName val="0"/>
          <c:showPercent val="0"/>
          <c:showBubbleSize val="0"/>
        </c:dLbls>
        <c:gapWidth val="150"/>
        <c:overlap val="-25"/>
        <c:axId val="122155392"/>
        <c:axId val="122156928"/>
      </c:barChart>
      <c:catAx>
        <c:axId val="122155392"/>
        <c:scaling>
          <c:orientation val="minMax"/>
        </c:scaling>
        <c:delete val="0"/>
        <c:axPos val="b"/>
        <c:numFmt formatCode="General" sourceLinked="0"/>
        <c:majorTickMark val="none"/>
        <c:minorTickMark val="none"/>
        <c:tickLblPos val="nextTo"/>
        <c:txPr>
          <a:bodyPr rot="-5400000" vert="horz"/>
          <a:lstStyle/>
          <a:p>
            <a:pPr>
              <a:defRPr/>
            </a:pPr>
            <a:endParaRPr lang="fr-FR"/>
          </a:p>
        </c:txPr>
        <c:crossAx val="122156928"/>
        <c:crosses val="autoZero"/>
        <c:auto val="1"/>
        <c:lblAlgn val="ctr"/>
        <c:lblOffset val="100"/>
        <c:noMultiLvlLbl val="0"/>
      </c:catAx>
      <c:valAx>
        <c:axId val="122156928"/>
        <c:scaling>
          <c:orientation val="minMax"/>
        </c:scaling>
        <c:delete val="1"/>
        <c:axPos val="l"/>
        <c:numFmt formatCode="0%" sourceLinked="1"/>
        <c:majorTickMark val="none"/>
        <c:minorTickMark val="none"/>
        <c:tickLblPos val="none"/>
        <c:crossAx val="122155392"/>
        <c:crosses val="autoZero"/>
        <c:crossBetween val="between"/>
      </c:valAx>
    </c:plotArea>
    <c:plotVisOnly val="1"/>
    <c:dispBlanksAs val="gap"/>
    <c:showDLblsOverMax val="0"/>
  </c:chart>
  <c:printSettings>
    <c:headerFooter/>
    <c:pageMargins b="0.75000000000000389" l="0.70000000000000062" r="0.70000000000000062" t="0.75000000000000389"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719818</xdr:colOff>
      <xdr:row>28</xdr:row>
      <xdr:rowOff>6800</xdr:rowOff>
    </xdr:from>
    <xdr:to>
      <xdr:col>7</xdr:col>
      <xdr:colOff>758987</xdr:colOff>
      <xdr:row>51</xdr:row>
      <xdr:rowOff>181229</xdr:rowOff>
    </xdr:to>
    <xdr:pic>
      <xdr:nvPicPr>
        <xdr:cNvPr id="2" name="Imag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b="3185"/>
        <a:stretch>
          <a:fillRect/>
        </a:stretch>
      </xdr:blipFill>
      <xdr:spPr bwMode="auto">
        <a:xfrm>
          <a:off x="2243818" y="5340800"/>
          <a:ext cx="3849169" cy="4555929"/>
        </a:xfrm>
        <a:prstGeom prst="rect">
          <a:avLst/>
        </a:prstGeom>
        <a:solidFill>
          <a:srgbClr val="FFFFFF"/>
        </a:solidFill>
        <a:ln w="9525">
          <a:noFill/>
          <a:miter lim="800000"/>
          <a:headEnd/>
          <a:tailEnd/>
        </a:ln>
      </xdr:spPr>
    </xdr:pic>
    <xdr:clientData/>
  </xdr:twoCellAnchor>
  <xdr:twoCellAnchor>
    <xdr:from>
      <xdr:col>0</xdr:col>
      <xdr:colOff>120442</xdr:colOff>
      <xdr:row>9</xdr:row>
      <xdr:rowOff>18035</xdr:rowOff>
    </xdr:from>
    <xdr:to>
      <xdr:col>7</xdr:col>
      <xdr:colOff>583406</xdr:colOff>
      <xdr:row>15</xdr:row>
      <xdr:rowOff>130968</xdr:rowOff>
    </xdr:to>
    <xdr:sp macro="" textlink="">
      <xdr:nvSpPr>
        <xdr:cNvPr id="3" name="ZoneTexte 2">
          <a:extLst>
            <a:ext uri="{FF2B5EF4-FFF2-40B4-BE49-F238E27FC236}">
              <a16:creationId xmlns:a16="http://schemas.microsoft.com/office/drawing/2014/main" id="{00000000-0008-0000-0000-000003000000}"/>
            </a:ext>
          </a:extLst>
        </xdr:cNvPr>
        <xdr:cNvSpPr txBox="1"/>
      </xdr:nvSpPr>
      <xdr:spPr>
        <a:xfrm>
          <a:off x="120442" y="1732535"/>
          <a:ext cx="5796964" cy="12559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lnSpc>
              <a:spcPct val="130000"/>
            </a:lnSpc>
          </a:pPr>
          <a:r>
            <a:rPr lang="fr-FR" sz="2000" b="1" cap="all" baseline="0">
              <a:solidFill>
                <a:srgbClr val="003087"/>
              </a:solidFill>
              <a:latin typeface="Arial" pitchFamily="34" charset="0"/>
              <a:cs typeface="Arial" pitchFamily="34" charset="0"/>
            </a:rPr>
            <a:t>VOUS préparer à l'accréditation :</a:t>
          </a:r>
          <a:endParaRPr lang="fr-FR" sz="2000" b="1" cap="all">
            <a:solidFill>
              <a:srgbClr val="003087"/>
            </a:solidFill>
            <a:latin typeface="Arial" pitchFamily="34" charset="0"/>
            <a:cs typeface="Arial" pitchFamily="34" charset="0"/>
          </a:endParaRPr>
        </a:p>
        <a:p>
          <a:pPr algn="l">
            <a:lnSpc>
              <a:spcPct val="130000"/>
            </a:lnSpc>
          </a:pPr>
          <a:r>
            <a:rPr lang="fr-FR" sz="2000" b="1" cap="all">
              <a:solidFill>
                <a:srgbClr val="003087"/>
              </a:solidFill>
              <a:latin typeface="Arial" pitchFamily="34" charset="0"/>
              <a:cs typeface="Arial" pitchFamily="34" charset="0"/>
            </a:rPr>
            <a:t>AUTO-EVALUATION SUIVANT LA NORME</a:t>
          </a:r>
          <a:r>
            <a:rPr lang="fr-FR" sz="2000" b="1" cap="all" baseline="0">
              <a:solidFill>
                <a:srgbClr val="003087"/>
              </a:solidFill>
              <a:latin typeface="Arial" pitchFamily="34" charset="0"/>
              <a:cs typeface="Arial" pitchFamily="34" charset="0"/>
            </a:rPr>
            <a:t> </a:t>
          </a:r>
          <a:endParaRPr lang="fr-FR" sz="1000" b="1" cap="all" baseline="0">
            <a:solidFill>
              <a:srgbClr val="003087"/>
            </a:solidFill>
            <a:latin typeface="Arial" pitchFamily="34" charset="0"/>
            <a:cs typeface="Arial" pitchFamily="34" charset="0"/>
          </a:endParaRPr>
        </a:p>
        <a:p>
          <a:pPr algn="l">
            <a:lnSpc>
              <a:spcPct val="130000"/>
            </a:lnSpc>
          </a:pPr>
          <a:r>
            <a:rPr lang="fr-FR" sz="2000" b="1" cap="all" baseline="0">
              <a:solidFill>
                <a:srgbClr val="003087"/>
              </a:solidFill>
              <a:latin typeface="Arial" pitchFamily="34" charset="0"/>
              <a:cs typeface="Arial" pitchFamily="34" charset="0"/>
            </a:rPr>
            <a:t>NF EN ISO</a:t>
          </a:r>
          <a:r>
            <a:rPr lang="fr-FR" sz="2000" b="1" cap="all" baseline="0">
              <a:solidFill>
                <a:schemeClr val="tx2"/>
              </a:solidFill>
              <a:latin typeface="Arial" pitchFamily="34" charset="0"/>
              <a:cs typeface="Arial" pitchFamily="34" charset="0"/>
            </a:rPr>
            <a:t>/CEI</a:t>
          </a:r>
          <a:r>
            <a:rPr lang="fr-FR" sz="2000" b="1" cap="all" baseline="0">
              <a:solidFill>
                <a:srgbClr val="FF0000"/>
              </a:solidFill>
              <a:latin typeface="Arial" pitchFamily="34" charset="0"/>
              <a:cs typeface="Arial" pitchFamily="34" charset="0"/>
            </a:rPr>
            <a:t> </a:t>
          </a:r>
          <a:r>
            <a:rPr lang="fr-FR" sz="2000" b="1" cap="all" baseline="0">
              <a:solidFill>
                <a:srgbClr val="003087"/>
              </a:solidFill>
              <a:latin typeface="Arial" pitchFamily="34" charset="0"/>
              <a:cs typeface="Arial" pitchFamily="34" charset="0"/>
            </a:rPr>
            <a:t>17020 : 2012</a:t>
          </a:r>
        </a:p>
        <a:p>
          <a:endParaRPr lang="fr-FR" sz="1800" cap="all" baseline="0">
            <a:latin typeface="Arial" pitchFamily="34" charset="0"/>
            <a:cs typeface="Arial" pitchFamily="34" charset="0"/>
          </a:endParaRPr>
        </a:p>
      </xdr:txBody>
    </xdr:sp>
    <xdr:clientData/>
  </xdr:twoCellAnchor>
  <xdr:twoCellAnchor editAs="oneCell">
    <xdr:from>
      <xdr:col>0</xdr:col>
      <xdr:colOff>180974</xdr:colOff>
      <xdr:row>0</xdr:row>
      <xdr:rowOff>171450</xdr:rowOff>
    </xdr:from>
    <xdr:to>
      <xdr:col>1</xdr:col>
      <xdr:colOff>285750</xdr:colOff>
      <xdr:row>7</xdr:row>
      <xdr:rowOff>102841</xdr:rowOff>
    </xdr:to>
    <xdr:pic>
      <xdr:nvPicPr>
        <xdr:cNvPr id="4" name="Imag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cstate="print"/>
        <a:srcRect/>
        <a:stretch>
          <a:fillRect/>
        </a:stretch>
      </xdr:blipFill>
      <xdr:spPr bwMode="auto">
        <a:xfrm>
          <a:off x="180974" y="171450"/>
          <a:ext cx="866776" cy="1264891"/>
        </a:xfrm>
        <a:prstGeom prst="rect">
          <a:avLst/>
        </a:prstGeom>
        <a:solidFill>
          <a:srgbClr val="FFFFFF"/>
        </a:solidFill>
        <a:ln w="9525">
          <a:noFill/>
          <a:miter lim="800000"/>
          <a:headEnd/>
          <a:tailEnd/>
        </a:ln>
      </xdr:spPr>
    </xdr:pic>
    <xdr:clientData/>
  </xdr:twoCellAnchor>
  <xdr:twoCellAnchor editAs="oneCell">
    <xdr:from>
      <xdr:col>7</xdr:col>
      <xdr:colOff>18582</xdr:colOff>
      <xdr:row>43</xdr:row>
      <xdr:rowOff>149668</xdr:rowOff>
    </xdr:from>
    <xdr:to>
      <xdr:col>7</xdr:col>
      <xdr:colOff>404394</xdr:colOff>
      <xdr:row>46</xdr:row>
      <xdr:rowOff>60692</xdr:rowOff>
    </xdr:to>
    <xdr:pic>
      <xdr:nvPicPr>
        <xdr:cNvPr id="5" name="Imag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3" cstate="print"/>
        <a:srcRect r="78917"/>
        <a:stretch>
          <a:fillRect/>
        </a:stretch>
      </xdr:blipFill>
      <xdr:spPr bwMode="auto">
        <a:xfrm>
          <a:off x="5352582" y="8341168"/>
          <a:ext cx="385812" cy="482524"/>
        </a:xfrm>
        <a:prstGeom prst="rect">
          <a:avLst/>
        </a:prstGeom>
        <a:solidFill>
          <a:srgbClr val="FFFFFF"/>
        </a:solidFill>
      </xdr:spPr>
    </xdr:pic>
    <xdr:clientData/>
  </xdr:twoCellAnchor>
  <xdr:twoCellAnchor editAs="oneCell">
    <xdr:from>
      <xdr:col>0</xdr:col>
      <xdr:colOff>0</xdr:colOff>
      <xdr:row>51</xdr:row>
      <xdr:rowOff>104774</xdr:rowOff>
    </xdr:from>
    <xdr:to>
      <xdr:col>8</xdr:col>
      <xdr:colOff>0</xdr:colOff>
      <xdr:row>51</xdr:row>
      <xdr:rowOff>171449</xdr:rowOff>
    </xdr:to>
    <xdr:pic>
      <xdr:nvPicPr>
        <xdr:cNvPr id="6" name="Image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4" cstate="print"/>
        <a:srcRect l="816" t="30917" b="35921"/>
        <a:stretch>
          <a:fillRect/>
        </a:stretch>
      </xdr:blipFill>
      <xdr:spPr bwMode="auto">
        <a:xfrm flipV="1">
          <a:off x="0" y="9820274"/>
          <a:ext cx="6096000" cy="66675"/>
        </a:xfrm>
        <a:prstGeom prst="rect">
          <a:avLst/>
        </a:prstGeom>
        <a:noFill/>
        <a:ln w="9525">
          <a:noFill/>
          <a:miter lim="800000"/>
          <a:headEnd/>
          <a:tailEnd/>
        </a:ln>
      </xdr:spPr>
    </xdr:pic>
    <xdr:clientData/>
  </xdr:twoCellAnchor>
  <xdr:twoCellAnchor>
    <xdr:from>
      <xdr:col>0</xdr:col>
      <xdr:colOff>109541</xdr:colOff>
      <xdr:row>16</xdr:row>
      <xdr:rowOff>130960</xdr:rowOff>
    </xdr:from>
    <xdr:to>
      <xdr:col>7</xdr:col>
      <xdr:colOff>639536</xdr:colOff>
      <xdr:row>42</xdr:row>
      <xdr:rowOff>63500</xdr:rowOff>
    </xdr:to>
    <xdr:sp macro="" textlink="">
      <xdr:nvSpPr>
        <xdr:cNvPr id="10" name="ZoneTexte 9">
          <a:extLst>
            <a:ext uri="{FF2B5EF4-FFF2-40B4-BE49-F238E27FC236}">
              <a16:creationId xmlns:a16="http://schemas.microsoft.com/office/drawing/2014/main" id="{00000000-0008-0000-0000-00000A000000}"/>
            </a:ext>
          </a:extLst>
        </xdr:cNvPr>
        <xdr:cNvSpPr txBox="1"/>
      </xdr:nvSpPr>
      <xdr:spPr>
        <a:xfrm>
          <a:off x="109541" y="3178960"/>
          <a:ext cx="5863995" cy="48855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fr-FR" sz="1200" i="1">
              <a:solidFill>
                <a:schemeClr val="dk1"/>
              </a:solidFill>
              <a:latin typeface="+mn-lt"/>
              <a:ea typeface="+mn-ea"/>
              <a:cs typeface="+mn-cs"/>
            </a:rPr>
            <a:t>Pour vous guider dans la préparation de votre démarche d'accréditation, le Cofra</a:t>
          </a:r>
          <a:r>
            <a:rPr lang="fr-FR" sz="1200" i="1" strike="noStrike">
              <a:solidFill>
                <a:schemeClr val="dk1"/>
              </a:solidFill>
              <a:latin typeface="+mn-lt"/>
              <a:ea typeface="+mn-ea"/>
              <a:cs typeface="+mn-cs"/>
            </a:rPr>
            <a:t>c</a:t>
          </a:r>
          <a:r>
            <a:rPr lang="fr-FR" sz="1200" i="1" strike="noStrike" baseline="0">
              <a:solidFill>
                <a:schemeClr val="accent5">
                  <a:lumMod val="75000"/>
                </a:schemeClr>
              </a:solidFill>
              <a:latin typeface="+mn-lt"/>
              <a:ea typeface="+mn-ea"/>
              <a:cs typeface="+mn-cs"/>
            </a:rPr>
            <a:t> </a:t>
          </a:r>
          <a:r>
            <a:rPr lang="fr-FR" sz="1200" i="1">
              <a:solidFill>
                <a:schemeClr val="dk1"/>
              </a:solidFill>
              <a:latin typeface="+mn-lt"/>
              <a:ea typeface="+mn-ea"/>
              <a:cs typeface="+mn-cs"/>
            </a:rPr>
            <a:t>met à disposition cet outil d’auto-évaluation.</a:t>
          </a:r>
        </a:p>
        <a:p>
          <a:pPr algn="l"/>
          <a:endParaRPr lang="fr-FR" sz="1200" b="1" i="1">
            <a:solidFill>
              <a:schemeClr val="dk1"/>
            </a:solidFill>
            <a:latin typeface="+mn-lt"/>
            <a:ea typeface="+mn-ea"/>
            <a:cs typeface="+mn-cs"/>
          </a:endParaRPr>
        </a:p>
        <a:p>
          <a:pPr algn="l"/>
          <a:r>
            <a:rPr lang="fr-FR" sz="1200" b="1" i="1">
              <a:solidFill>
                <a:schemeClr val="dk1"/>
              </a:solidFill>
              <a:latin typeface="+mn-lt"/>
              <a:ea typeface="+mn-ea"/>
              <a:cs typeface="+mn-cs"/>
            </a:rPr>
            <a:t>Son usage n’est en aucun cas obligatoire </a:t>
          </a:r>
          <a:r>
            <a:rPr lang="fr-FR" sz="1200" i="1">
              <a:solidFill>
                <a:schemeClr val="dk1"/>
              </a:solidFill>
              <a:latin typeface="+mn-lt"/>
              <a:ea typeface="+mn-ea"/>
              <a:cs typeface="+mn-cs"/>
            </a:rPr>
            <a:t>et le Cofrac ne vous demandera pas vos résultats lors du dépôt de la demande d’accréditation. </a:t>
          </a:r>
        </a:p>
        <a:p>
          <a:r>
            <a:rPr lang="fr-FR" sz="1200" i="1">
              <a:solidFill>
                <a:schemeClr val="dk1"/>
              </a:solidFill>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r>
            <a:rPr lang="fr-FR" sz="1200" i="1">
              <a:solidFill>
                <a:schemeClr val="dk1"/>
              </a:solidFill>
              <a:latin typeface="+mn-lt"/>
              <a:ea typeface="+mn-ea"/>
              <a:cs typeface="+mn-cs"/>
            </a:rPr>
            <a:t>Il  ne se substitue pas au formulaire de prise en compte des exigences d’accréditation (INS FORM 86) que vous joindrez à votre dossier de demande d'accréditation.</a:t>
          </a:r>
        </a:p>
        <a:p>
          <a:endParaRPr lang="fr-FR" sz="1200" i="1">
            <a:solidFill>
              <a:schemeClr val="accent5">
                <a:lumMod val="75000"/>
              </a:schemeClr>
            </a:solidFill>
            <a:latin typeface="+mn-lt"/>
            <a:ea typeface="+mn-ea"/>
            <a:cs typeface="+mn-cs"/>
          </a:endParaRPr>
        </a:p>
        <a:p>
          <a:r>
            <a:rPr lang="fr-FR" sz="1200" i="1">
              <a:solidFill>
                <a:schemeClr val="accent5">
                  <a:lumMod val="75000"/>
                </a:schemeClr>
              </a:solidFill>
              <a:latin typeface="+mn-lt"/>
              <a:ea typeface="+mn-ea"/>
              <a:cs typeface="+mn-cs"/>
            </a:rPr>
            <a:t> </a:t>
          </a:r>
          <a:r>
            <a:rPr lang="fr-FR" sz="1200" i="1">
              <a:solidFill>
                <a:schemeClr val="dk1"/>
              </a:solidFill>
              <a:latin typeface="+mn-lt"/>
              <a:ea typeface="+mn-ea"/>
              <a:cs typeface="+mn-cs"/>
            </a:rPr>
            <a:t>L’onglet « auto-évaluation » vous permet de matérialiser votre progression dans la prise en compte des exigences clés de la norme (attention : la liste des exigences traitées n’est pas exhaustive). </a:t>
          </a:r>
          <a:r>
            <a:rPr lang="fr-FR" sz="1200" i="1">
              <a:solidFill>
                <a:sysClr val="windowText" lastClr="000000"/>
              </a:solidFill>
              <a:latin typeface="+mn-lt"/>
              <a:ea typeface="+mn-ea"/>
              <a:cs typeface="+mn-cs"/>
            </a:rPr>
            <a:t>N'hésitez pas à consulter</a:t>
          </a:r>
          <a:r>
            <a:rPr lang="fr-FR" sz="1200" i="1" baseline="0">
              <a:solidFill>
                <a:sysClr val="windowText" lastClr="000000"/>
              </a:solidFill>
              <a:latin typeface="+mn-lt"/>
              <a:ea typeface="+mn-ea"/>
              <a:cs typeface="+mn-cs"/>
            </a:rPr>
            <a:t> les exigences de la norme et du document Cofrac INS REF 02  avant de répondre aux questions posées. La norme est disponible auprès de l'Afnor, le document INS REF 02 est accessible sur le site internet du Cofrac. </a:t>
          </a:r>
          <a:endParaRPr lang="fr-FR" sz="1200" i="1">
            <a:solidFill>
              <a:sysClr val="windowText" lastClr="000000"/>
            </a:solidFill>
            <a:latin typeface="+mn-lt"/>
            <a:ea typeface="+mn-ea"/>
            <a:cs typeface="+mn-cs"/>
          </a:endParaRPr>
        </a:p>
        <a:p>
          <a:r>
            <a:rPr lang="fr-FR" sz="1200" i="1">
              <a:solidFill>
                <a:schemeClr val="dk1"/>
              </a:solidFill>
              <a:latin typeface="+mn-lt"/>
              <a:ea typeface="+mn-ea"/>
              <a:cs typeface="+mn-cs"/>
            </a:rPr>
            <a:t> </a:t>
          </a:r>
        </a:p>
        <a:p>
          <a:r>
            <a:rPr lang="fr-FR" sz="1200" i="1">
              <a:solidFill>
                <a:sysClr val="windowText" lastClr="000000"/>
              </a:solidFill>
              <a:latin typeface="+mn-lt"/>
              <a:ea typeface="+mn-ea"/>
              <a:cs typeface="+mn-cs"/>
            </a:rPr>
            <a:t>Envie de visualiser en un coup d’œil l’état d’avancement de votre démarche ou de la présenter à vos collaborateurs ? L’onglet « graphique » est fait pour vous. </a:t>
          </a:r>
        </a:p>
        <a:p>
          <a:r>
            <a:rPr lang="fr-FR" sz="1200" i="1">
              <a:solidFill>
                <a:sysClr val="windowText" lastClr="000000"/>
              </a:solidFill>
              <a:latin typeface="+mn-lt"/>
              <a:ea typeface="+mn-ea"/>
              <a:cs typeface="+mn-cs"/>
            </a:rPr>
            <a:t> </a:t>
          </a:r>
        </a:p>
        <a:p>
          <a:r>
            <a:rPr lang="fr-FR" sz="1200" i="1">
              <a:solidFill>
                <a:sysClr val="windowText" lastClr="000000"/>
              </a:solidFill>
              <a:latin typeface="+mn-lt"/>
              <a:ea typeface="+mn-ea"/>
              <a:cs typeface="+mn-cs"/>
            </a:rPr>
            <a:t> Vous ne comprenez pas certains termes spécifiques de la norme ? Référez-vous à l’onglet « glossaire ».</a:t>
          </a:r>
        </a:p>
        <a:p>
          <a:r>
            <a:rPr lang="fr-FR" sz="1200" i="1">
              <a:solidFill>
                <a:schemeClr val="dk1"/>
              </a:solidFill>
              <a:latin typeface="+mn-lt"/>
              <a:ea typeface="+mn-ea"/>
              <a:cs typeface="+mn-cs"/>
            </a:rPr>
            <a:t> </a:t>
          </a:r>
        </a:p>
        <a:p>
          <a:r>
            <a:rPr lang="fr-FR" sz="1200" i="1">
              <a:solidFill>
                <a:schemeClr val="dk1"/>
              </a:solidFill>
              <a:latin typeface="+mn-lt"/>
              <a:ea typeface="+mn-ea"/>
              <a:cs typeface="+mn-cs"/>
            </a:rPr>
            <a:t>Laissez-vous guider ! </a:t>
          </a:r>
        </a:p>
        <a:p>
          <a:r>
            <a:rPr lang="fr-FR" sz="1200" i="1">
              <a:solidFill>
                <a:schemeClr val="dk1"/>
              </a:solidFill>
              <a:latin typeface="+mn-lt"/>
              <a:ea typeface="+mn-ea"/>
              <a:cs typeface="+mn-cs"/>
            </a:rPr>
            <a:t> </a:t>
          </a:r>
        </a:p>
        <a:p>
          <a:r>
            <a:rPr lang="fr-FR" sz="1200" b="1" i="1">
              <a:solidFill>
                <a:schemeClr val="dk1"/>
              </a:solidFill>
              <a:latin typeface="+mn-lt"/>
              <a:ea typeface="+mn-ea"/>
              <a:cs typeface="+mn-cs"/>
            </a:rPr>
            <a:t> Attention : le résultat de l’auto-évaluation ne présage pas du résultat de l’évaluation qui sera réalisée par le Cofrac</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97971</xdr:rowOff>
    </xdr:from>
    <xdr:to>
      <xdr:col>1</xdr:col>
      <xdr:colOff>365427</xdr:colOff>
      <xdr:row>0</xdr:row>
      <xdr:rowOff>1314148</xdr:rowOff>
    </xdr:to>
    <xdr:pic>
      <xdr:nvPicPr>
        <xdr:cNvPr id="2" name="Image 1" descr="logo cofrac Quadri BD A6 transp.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76200" y="97971"/>
          <a:ext cx="849085" cy="12237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323850</xdr:colOff>
      <xdr:row>1</xdr:row>
      <xdr:rowOff>6350</xdr:rowOff>
    </xdr:from>
    <xdr:to>
      <xdr:col>8</xdr:col>
      <xdr:colOff>695325</xdr:colOff>
      <xdr:row>20</xdr:row>
      <xdr:rowOff>276225</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57149</xdr:colOff>
      <xdr:row>25</xdr:row>
      <xdr:rowOff>19051</xdr:rowOff>
    </xdr:from>
    <xdr:to>
      <xdr:col>8</xdr:col>
      <xdr:colOff>723900</xdr:colOff>
      <xdr:row>47</xdr:row>
      <xdr:rowOff>133351</xdr:rowOff>
    </xdr:to>
    <xdr:graphicFrame macro="">
      <xdr:nvGraphicFramePr>
        <xdr:cNvPr id="3" name="Graphique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L47"/>
  <sheetViews>
    <sheetView zoomScale="90" zoomScaleNormal="90" zoomScalePageLayoutView="80" workbookViewId="0">
      <selection activeCell="K11" sqref="K11"/>
    </sheetView>
  </sheetViews>
  <sheetFormatPr baseColWidth="10" defaultRowHeight="15" x14ac:dyDescent="0.25"/>
  <cols>
    <col min="11" max="11" width="30.5703125" customWidth="1"/>
  </cols>
  <sheetData>
    <row r="1" spans="1:12" ht="15" customHeight="1" x14ac:dyDescent="0.25"/>
    <row r="2" spans="1:12" ht="15" customHeight="1" x14ac:dyDescent="0.25"/>
    <row r="3" spans="1:12" ht="15" customHeight="1" x14ac:dyDescent="0.25"/>
    <row r="4" spans="1:12" ht="15" customHeight="1" x14ac:dyDescent="0.25">
      <c r="A4" s="4"/>
      <c r="B4" s="4"/>
      <c r="C4" s="4"/>
      <c r="D4" s="4"/>
      <c r="E4" s="4"/>
      <c r="F4" s="4"/>
    </row>
    <row r="5" spans="1:12" ht="15" customHeight="1" x14ac:dyDescent="0.25">
      <c r="A5" s="4"/>
      <c r="B5" s="4"/>
      <c r="C5" s="4"/>
      <c r="D5" s="4"/>
      <c r="E5" s="4"/>
      <c r="F5" s="4"/>
    </row>
    <row r="6" spans="1:12" ht="15" customHeight="1" x14ac:dyDescent="0.25"/>
    <row r="7" spans="1:12" ht="15" customHeight="1" x14ac:dyDescent="0.25">
      <c r="A7" s="4"/>
      <c r="B7" s="4"/>
      <c r="C7" s="4"/>
      <c r="D7" s="4"/>
      <c r="E7" s="4"/>
      <c r="F7" s="4"/>
    </row>
    <row r="8" spans="1:12" ht="15" customHeight="1" x14ac:dyDescent="0.25">
      <c r="A8" s="4"/>
      <c r="B8" s="4"/>
      <c r="C8" s="4"/>
      <c r="D8" s="4"/>
      <c r="E8" s="4"/>
      <c r="F8" s="4"/>
    </row>
    <row r="9" spans="1:12" ht="15" customHeight="1" x14ac:dyDescent="0.25"/>
    <row r="10" spans="1:12" ht="15" customHeight="1" x14ac:dyDescent="0.25">
      <c r="A10" s="4"/>
      <c r="B10" s="4"/>
      <c r="C10" s="4"/>
      <c r="D10" s="4"/>
      <c r="E10" s="4"/>
      <c r="F10" s="4"/>
    </row>
    <row r="11" spans="1:12" ht="15" customHeight="1" x14ac:dyDescent="0.25">
      <c r="A11" s="4"/>
      <c r="B11" s="4"/>
      <c r="C11" s="4"/>
      <c r="D11" s="4"/>
      <c r="E11" s="4"/>
      <c r="F11" s="4"/>
      <c r="K11" s="158"/>
      <c r="L11" s="159"/>
    </row>
    <row r="12" spans="1:12" ht="15" customHeight="1" x14ac:dyDescent="0.25">
      <c r="A12" s="4"/>
      <c r="B12" s="4"/>
      <c r="C12" s="4"/>
      <c r="D12" s="4"/>
      <c r="E12" s="4"/>
      <c r="F12" s="4"/>
      <c r="K12" s="160"/>
      <c r="L12" s="159"/>
    </row>
    <row r="13" spans="1:12" ht="15" customHeight="1" x14ac:dyDescent="0.25">
      <c r="A13" s="4"/>
      <c r="B13" s="4"/>
      <c r="C13" s="4"/>
      <c r="D13" s="4"/>
      <c r="E13" s="4"/>
      <c r="F13" s="4"/>
    </row>
    <row r="14" spans="1:12" ht="15" customHeight="1" x14ac:dyDescent="0.25">
      <c r="A14" s="4"/>
      <c r="B14" s="4"/>
      <c r="C14" s="4"/>
      <c r="D14" s="4"/>
      <c r="E14" s="4"/>
      <c r="F14" s="4"/>
    </row>
    <row r="15" spans="1:12" ht="15" customHeight="1" x14ac:dyDescent="0.25"/>
    <row r="16" spans="1:12" ht="15" customHeight="1" x14ac:dyDescent="0.25">
      <c r="A16" s="4"/>
      <c r="B16" s="4"/>
      <c r="C16" s="4"/>
      <c r="D16" s="4"/>
      <c r="E16" s="4"/>
      <c r="F16" s="4"/>
    </row>
    <row r="17" spans="1:12" ht="15" customHeight="1" x14ac:dyDescent="0.25">
      <c r="A17" s="4"/>
      <c r="B17" s="4"/>
      <c r="C17" s="4"/>
      <c r="D17" s="4"/>
      <c r="E17" s="4"/>
      <c r="F17" s="4"/>
    </row>
    <row r="18" spans="1:12" ht="15" customHeight="1" x14ac:dyDescent="0.25">
      <c r="A18" s="4"/>
      <c r="B18" s="4"/>
      <c r="C18" s="4"/>
      <c r="D18" s="4"/>
      <c r="E18" s="4"/>
      <c r="F18" s="4"/>
    </row>
    <row r="19" spans="1:12" ht="15" customHeight="1" x14ac:dyDescent="0.3">
      <c r="B19" s="5"/>
      <c r="C19" s="4"/>
      <c r="D19" s="4"/>
      <c r="E19" s="4"/>
      <c r="F19" s="4"/>
      <c r="L19" s="1"/>
    </row>
    <row r="20" spans="1:12" ht="15" customHeight="1" x14ac:dyDescent="0.35">
      <c r="B20" s="4"/>
      <c r="C20" s="4"/>
      <c r="D20" s="4"/>
      <c r="E20" s="4"/>
      <c r="F20" s="4"/>
      <c r="L20" s="2"/>
    </row>
    <row r="21" spans="1:12" ht="15" customHeight="1" x14ac:dyDescent="0.35">
      <c r="B21" s="4"/>
      <c r="C21" s="4"/>
      <c r="D21" s="4"/>
      <c r="E21" s="4"/>
      <c r="F21" s="4"/>
      <c r="L21" s="2"/>
    </row>
    <row r="22" spans="1:12" ht="15" customHeight="1" x14ac:dyDescent="0.35">
      <c r="B22" s="5"/>
      <c r="C22" s="4"/>
      <c r="D22" s="4"/>
      <c r="E22" s="4"/>
      <c r="F22" s="4"/>
      <c r="L22" s="2"/>
    </row>
    <row r="23" spans="1:12" ht="15" customHeight="1" x14ac:dyDescent="0.25">
      <c r="B23" s="4"/>
      <c r="C23" s="4"/>
      <c r="D23" s="4"/>
      <c r="E23" s="4"/>
      <c r="F23" s="4"/>
    </row>
    <row r="24" spans="1:12" ht="15" customHeight="1" x14ac:dyDescent="0.25">
      <c r="B24" s="4"/>
      <c r="C24" s="4"/>
      <c r="D24" s="4"/>
      <c r="E24" s="4"/>
      <c r="F24" s="4"/>
    </row>
    <row r="25" spans="1:12" ht="15" customHeight="1" x14ac:dyDescent="0.25">
      <c r="B25" s="5"/>
      <c r="C25" s="4"/>
      <c r="D25" s="4"/>
      <c r="E25" s="4"/>
      <c r="F25" s="4"/>
    </row>
    <row r="26" spans="1:12" ht="15" customHeight="1" x14ac:dyDescent="0.25">
      <c r="B26" s="4"/>
      <c r="C26" s="4"/>
      <c r="D26" s="4"/>
      <c r="E26" s="4"/>
      <c r="F26" s="4"/>
    </row>
    <row r="27" spans="1:12" ht="15" customHeight="1" x14ac:dyDescent="0.25"/>
    <row r="28" spans="1:12" ht="15" customHeight="1" x14ac:dyDescent="0.25">
      <c r="A28" s="4"/>
      <c r="B28" s="4"/>
      <c r="C28" s="4"/>
      <c r="D28" s="4"/>
      <c r="E28" s="4"/>
      <c r="F28" s="4"/>
    </row>
    <row r="29" spans="1:12" ht="15" customHeight="1" x14ac:dyDescent="0.25">
      <c r="A29" s="4"/>
      <c r="B29" s="4"/>
      <c r="C29" s="4"/>
      <c r="D29" s="4"/>
      <c r="E29" s="4"/>
      <c r="F29" s="4"/>
    </row>
    <row r="30" spans="1:12" ht="15" customHeight="1" x14ac:dyDescent="0.25"/>
    <row r="31" spans="1:12" ht="15" customHeight="1" x14ac:dyDescent="0.25">
      <c r="A31" s="4"/>
      <c r="B31" s="4"/>
      <c r="C31" s="4"/>
      <c r="D31" s="4"/>
      <c r="E31" s="4"/>
      <c r="F31" s="4"/>
    </row>
    <row r="32" spans="1:12" ht="15" customHeight="1" x14ac:dyDescent="0.25"/>
    <row r="33" spans="1:6" ht="15" customHeight="1" x14ac:dyDescent="0.25">
      <c r="A33" s="9"/>
      <c r="B33" s="6"/>
      <c r="E33" s="7"/>
      <c r="F33" s="7"/>
    </row>
    <row r="34" spans="1:6" ht="15" customHeight="1" x14ac:dyDescent="0.25">
      <c r="A34" s="9"/>
      <c r="B34" s="6"/>
      <c r="E34" s="7"/>
      <c r="F34" s="7"/>
    </row>
    <row r="35" spans="1:6" ht="15" customHeight="1" x14ac:dyDescent="0.25">
      <c r="A35" s="9"/>
      <c r="B35" s="6"/>
      <c r="E35" s="7"/>
      <c r="F35" s="7"/>
    </row>
    <row r="36" spans="1:6" ht="15" customHeight="1" x14ac:dyDescent="0.25">
      <c r="A36" s="9"/>
      <c r="B36" s="6"/>
      <c r="E36" s="7"/>
      <c r="F36" s="7"/>
    </row>
    <row r="37" spans="1:6" ht="15" customHeight="1" x14ac:dyDescent="0.25">
      <c r="A37" s="9"/>
      <c r="B37" s="6"/>
      <c r="E37" s="7"/>
      <c r="F37" s="7"/>
    </row>
    <row r="38" spans="1:6" ht="15" customHeight="1" x14ac:dyDescent="0.25">
      <c r="A38" s="9"/>
      <c r="B38" s="6"/>
      <c r="E38" s="7"/>
      <c r="F38" s="7"/>
    </row>
    <row r="39" spans="1:6" ht="15" customHeight="1" x14ac:dyDescent="0.25">
      <c r="A39" s="9"/>
      <c r="B39" s="6"/>
      <c r="E39" s="7"/>
      <c r="F39" s="7"/>
    </row>
    <row r="40" spans="1:6" ht="15" customHeight="1" x14ac:dyDescent="0.25">
      <c r="A40" s="9"/>
      <c r="B40" s="6"/>
      <c r="E40" s="7"/>
      <c r="F40" s="7"/>
    </row>
    <row r="41" spans="1:6" ht="15" customHeight="1" x14ac:dyDescent="0.25">
      <c r="A41" s="9"/>
      <c r="B41" s="6"/>
      <c r="E41" s="7"/>
      <c r="F41" s="7"/>
    </row>
    <row r="42" spans="1:6" ht="15" customHeight="1" x14ac:dyDescent="0.25">
      <c r="A42" s="9"/>
      <c r="B42" s="6"/>
      <c r="E42" s="7"/>
      <c r="F42" s="7"/>
    </row>
    <row r="43" spans="1:6" ht="15" customHeight="1" x14ac:dyDescent="0.25">
      <c r="A43" s="9"/>
      <c r="B43" s="6"/>
      <c r="E43" s="7"/>
      <c r="F43" s="7"/>
    </row>
    <row r="44" spans="1:6" ht="15" customHeight="1" x14ac:dyDescent="0.25">
      <c r="A44" s="9"/>
      <c r="B44" s="6"/>
      <c r="E44" s="7"/>
      <c r="F44" s="7"/>
    </row>
    <row r="45" spans="1:6" ht="15" customHeight="1" x14ac:dyDescent="0.35">
      <c r="A45" s="8"/>
      <c r="E45" s="10" t="s">
        <v>1</v>
      </c>
    </row>
    <row r="46" spans="1:6" ht="15" customHeight="1" x14ac:dyDescent="0.25">
      <c r="A46" s="8"/>
    </row>
    <row r="47" spans="1:6" ht="15" customHeight="1" x14ac:dyDescent="0.25">
      <c r="A47" s="8"/>
    </row>
  </sheetData>
  <sheetProtection sheet="1" objects="1" scenarios="1"/>
  <printOptions horizontalCentered="1" verticalCentered="1"/>
  <pageMargins left="0" right="0" top="0" bottom="0" header="0" footer="0"/>
  <pageSetup paperSize="9" orientation="portrait" r:id="rId1"/>
  <headerFooter>
    <oddFooter>&amp;CINS FORM 88 - rév. 0&amp;R&amp;KFFFFFFINS &amp;PIyyyytNSPage &amp;P de &amp;[Pa</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30"/>
  <sheetViews>
    <sheetView tabSelected="1" zoomScale="80" zoomScaleNormal="80" workbookViewId="0">
      <pane ySplit="4" topLeftCell="A5" activePane="bottomLeft" state="frozen"/>
      <selection pane="bottomLeft" activeCell="B140" sqref="B140"/>
    </sheetView>
  </sheetViews>
  <sheetFormatPr baseColWidth="10" defaultColWidth="9.140625" defaultRowHeight="14.25" x14ac:dyDescent="0.25"/>
  <cols>
    <col min="1" max="1" width="10.42578125" style="12" customWidth="1"/>
    <col min="2" max="2" width="53.42578125" style="12" customWidth="1"/>
    <col min="3" max="3" width="9.7109375" style="12" customWidth="1"/>
    <col min="4" max="7" width="15.7109375" style="12" customWidth="1"/>
    <col min="8" max="8" width="12.140625" style="12" hidden="1" customWidth="1"/>
    <col min="9" max="9" width="9.7109375" style="39" hidden="1" customWidth="1"/>
    <col min="10" max="10" width="9.7109375" style="12" hidden="1" customWidth="1"/>
    <col min="11" max="11" width="55.85546875" style="12" customWidth="1"/>
    <col min="12" max="16384" width="9.140625" style="12"/>
  </cols>
  <sheetData>
    <row r="1" spans="1:11" ht="120.6" customHeight="1" thickBot="1" x14ac:dyDescent="0.3">
      <c r="A1" s="270" t="s">
        <v>77</v>
      </c>
      <c r="B1" s="271"/>
      <c r="C1" s="271"/>
      <c r="D1" s="271"/>
      <c r="E1" s="271"/>
      <c r="F1" s="271"/>
      <c r="G1" s="271"/>
      <c r="H1" s="271"/>
      <c r="I1" s="271"/>
      <c r="J1" s="271"/>
      <c r="K1" s="271"/>
    </row>
    <row r="2" spans="1:11" ht="18.75" hidden="1" customHeight="1" thickBot="1" x14ac:dyDescent="0.3">
      <c r="A2" s="277" t="s">
        <v>17</v>
      </c>
      <c r="B2" s="278"/>
      <c r="C2" s="279"/>
      <c r="D2" s="272" t="s">
        <v>16</v>
      </c>
      <c r="E2" s="273"/>
      <c r="F2" s="273"/>
      <c r="G2" s="273"/>
      <c r="H2" s="274" t="s">
        <v>2</v>
      </c>
      <c r="I2" s="275" t="s">
        <v>146</v>
      </c>
      <c r="J2" s="275" t="s">
        <v>3</v>
      </c>
      <c r="K2" s="275" t="s">
        <v>153</v>
      </c>
    </row>
    <row r="3" spans="1:11" ht="63.6" customHeight="1" thickBot="1" x14ac:dyDescent="0.3">
      <c r="A3" s="280"/>
      <c r="B3" s="281"/>
      <c r="C3" s="282"/>
      <c r="D3" s="13" t="s">
        <v>6</v>
      </c>
      <c r="E3" s="14" t="s">
        <v>5</v>
      </c>
      <c r="F3" s="14" t="s">
        <v>4</v>
      </c>
      <c r="G3" s="15" t="s">
        <v>7</v>
      </c>
      <c r="H3" s="240"/>
      <c r="I3" s="276"/>
      <c r="J3" s="276"/>
      <c r="K3" s="276"/>
    </row>
    <row r="4" spans="1:11" ht="33.6" hidden="1" customHeight="1" thickBot="1" x14ac:dyDescent="0.3">
      <c r="A4" s="283"/>
      <c r="B4" s="284"/>
      <c r="C4" s="285"/>
      <c r="D4" s="16">
        <v>0</v>
      </c>
      <c r="E4" s="17">
        <v>1</v>
      </c>
      <c r="F4" s="17">
        <v>2</v>
      </c>
      <c r="G4" s="17" t="s">
        <v>8</v>
      </c>
      <c r="H4" s="264"/>
      <c r="I4" s="265"/>
      <c r="J4" s="265"/>
      <c r="K4" s="265"/>
    </row>
    <row r="5" spans="1:11" ht="34.9" customHeight="1" thickBot="1" x14ac:dyDescent="0.3">
      <c r="A5" s="286" t="s">
        <v>9</v>
      </c>
      <c r="B5" s="287"/>
      <c r="C5" s="288"/>
      <c r="D5" s="52"/>
      <c r="E5" s="53"/>
      <c r="F5" s="53"/>
      <c r="G5" s="53"/>
      <c r="H5" s="53"/>
      <c r="I5" s="53"/>
      <c r="J5" s="53"/>
      <c r="K5" s="61"/>
    </row>
    <row r="6" spans="1:11" ht="25.15" customHeight="1" thickBot="1" x14ac:dyDescent="0.3">
      <c r="A6" s="289" t="s">
        <v>66</v>
      </c>
      <c r="B6" s="290"/>
      <c r="C6" s="291"/>
      <c r="D6" s="59"/>
      <c r="E6" s="60"/>
      <c r="F6" s="60"/>
      <c r="G6" s="60"/>
      <c r="H6" s="60"/>
      <c r="I6" s="60"/>
      <c r="J6" s="60"/>
      <c r="K6" s="62"/>
    </row>
    <row r="7" spans="1:11" ht="59.45" customHeight="1" x14ac:dyDescent="0.25">
      <c r="A7" s="131" t="s">
        <v>109</v>
      </c>
      <c r="B7" s="295" t="s">
        <v>149</v>
      </c>
      <c r="C7" s="296"/>
      <c r="D7" s="190"/>
      <c r="E7" s="191"/>
      <c r="F7" s="191"/>
      <c r="G7" s="112"/>
      <c r="H7" s="157" t="str">
        <f t="shared" ref="H7:H15" si="0">IF(G7&lt;&gt;"","",IF(COUNTA(D7:F7)=0,"",COUNTA(D7)*0+COUNTA(E7)*1+COUNTA(F7)*2))</f>
        <v/>
      </c>
      <c r="I7" s="245" t="str">
        <f>IF(COUNTBLANK(H7:H15)=9,"",SUM(H7:H15))</f>
        <v/>
      </c>
      <c r="J7" s="266">
        <f>IF(AND(I7="",I17=""),"",SUM(I7,I17))</f>
        <v>0</v>
      </c>
      <c r="K7" s="78"/>
    </row>
    <row r="8" spans="1:11" ht="183" customHeight="1" x14ac:dyDescent="0.25">
      <c r="A8" s="100" t="s">
        <v>67</v>
      </c>
      <c r="B8" s="228" t="s">
        <v>224</v>
      </c>
      <c r="C8" s="229"/>
      <c r="D8" s="192"/>
      <c r="E8" s="193"/>
      <c r="F8" s="193"/>
      <c r="G8" s="85"/>
      <c r="H8" s="36" t="str">
        <f t="shared" si="0"/>
        <v/>
      </c>
      <c r="I8" s="246"/>
      <c r="J8" s="267"/>
      <c r="K8" s="187"/>
    </row>
    <row r="9" spans="1:11" ht="59.45" customHeight="1" x14ac:dyDescent="0.25">
      <c r="A9" s="100" t="s">
        <v>68</v>
      </c>
      <c r="B9" s="297" t="s">
        <v>223</v>
      </c>
      <c r="C9" s="298"/>
      <c r="D9" s="192"/>
      <c r="E9" s="193"/>
      <c r="F9" s="193"/>
      <c r="G9" s="85"/>
      <c r="H9" s="36" t="str">
        <f t="shared" si="0"/>
        <v/>
      </c>
      <c r="I9" s="246"/>
      <c r="J9" s="267"/>
      <c r="K9" s="161"/>
    </row>
    <row r="10" spans="1:11" ht="59.45" customHeight="1" x14ac:dyDescent="0.25">
      <c r="A10" s="100" t="s">
        <v>69</v>
      </c>
      <c r="B10" s="228" t="s">
        <v>147</v>
      </c>
      <c r="C10" s="229"/>
      <c r="D10" s="192"/>
      <c r="E10" s="193"/>
      <c r="F10" s="193"/>
      <c r="G10" s="85"/>
      <c r="H10" s="36" t="str">
        <f t="shared" si="0"/>
        <v/>
      </c>
      <c r="I10" s="246"/>
      <c r="J10" s="267"/>
      <c r="K10" s="187"/>
    </row>
    <row r="11" spans="1:11" ht="135.75" customHeight="1" x14ac:dyDescent="0.25">
      <c r="A11" s="264" t="s">
        <v>70</v>
      </c>
      <c r="B11" s="232" t="s">
        <v>174</v>
      </c>
      <c r="C11" s="233"/>
      <c r="D11" s="192"/>
      <c r="E11" s="193"/>
      <c r="F11" s="193"/>
      <c r="G11" s="194"/>
      <c r="H11" s="36" t="str">
        <f t="shared" si="0"/>
        <v/>
      </c>
      <c r="I11" s="246"/>
      <c r="J11" s="267"/>
      <c r="K11" s="162"/>
    </row>
    <row r="12" spans="1:11" ht="87" customHeight="1" x14ac:dyDescent="0.25">
      <c r="A12" s="299"/>
      <c r="B12" s="228" t="s">
        <v>150</v>
      </c>
      <c r="C12" s="229"/>
      <c r="D12" s="192"/>
      <c r="E12" s="193"/>
      <c r="F12" s="193"/>
      <c r="G12" s="194"/>
      <c r="H12" s="36" t="str">
        <f t="shared" si="0"/>
        <v/>
      </c>
      <c r="I12" s="246"/>
      <c r="J12" s="267"/>
      <c r="K12" s="161"/>
    </row>
    <row r="13" spans="1:11" ht="80.25" customHeight="1" x14ac:dyDescent="0.25">
      <c r="A13" s="100" t="s">
        <v>71</v>
      </c>
      <c r="B13" s="232" t="s">
        <v>154</v>
      </c>
      <c r="C13" s="233"/>
      <c r="D13" s="192"/>
      <c r="E13" s="193"/>
      <c r="F13" s="193"/>
      <c r="G13" s="194"/>
      <c r="H13" s="36" t="str">
        <f t="shared" si="0"/>
        <v/>
      </c>
      <c r="I13" s="246"/>
      <c r="J13" s="267"/>
      <c r="K13" s="161"/>
    </row>
    <row r="14" spans="1:11" ht="82.5" customHeight="1" x14ac:dyDescent="0.25">
      <c r="A14" s="264" t="s">
        <v>72</v>
      </c>
      <c r="B14" s="232" t="s">
        <v>175</v>
      </c>
      <c r="C14" s="233"/>
      <c r="D14" s="195"/>
      <c r="E14" s="196"/>
      <c r="F14" s="196"/>
      <c r="G14" s="194"/>
      <c r="H14" s="111" t="str">
        <f t="shared" si="0"/>
        <v/>
      </c>
      <c r="I14" s="246"/>
      <c r="J14" s="267"/>
      <c r="K14" s="163"/>
    </row>
    <row r="15" spans="1:11" ht="72" customHeight="1" thickBot="1" x14ac:dyDescent="0.3">
      <c r="A15" s="265"/>
      <c r="B15" s="232" t="s">
        <v>176</v>
      </c>
      <c r="C15" s="233"/>
      <c r="D15" s="195"/>
      <c r="E15" s="196"/>
      <c r="F15" s="196"/>
      <c r="G15" s="194"/>
      <c r="H15" s="111" t="str">
        <f t="shared" si="0"/>
        <v/>
      </c>
      <c r="I15" s="247"/>
      <c r="J15" s="268"/>
      <c r="K15" s="51"/>
    </row>
    <row r="16" spans="1:11" ht="25.15" customHeight="1" thickBot="1" x14ac:dyDescent="0.3">
      <c r="A16" s="289" t="s">
        <v>73</v>
      </c>
      <c r="B16" s="290"/>
      <c r="C16" s="291"/>
      <c r="D16" s="18"/>
      <c r="E16" s="19"/>
      <c r="F16" s="19"/>
      <c r="G16" s="19"/>
      <c r="H16" s="19"/>
      <c r="I16" s="19"/>
      <c r="J16" s="268"/>
      <c r="K16" s="19"/>
    </row>
    <row r="17" spans="1:11" ht="183.6" customHeight="1" x14ac:dyDescent="0.25">
      <c r="A17" s="100" t="s">
        <v>75</v>
      </c>
      <c r="B17" s="254" t="s">
        <v>177</v>
      </c>
      <c r="C17" s="255"/>
      <c r="D17" s="192"/>
      <c r="E17" s="193"/>
      <c r="F17" s="193"/>
      <c r="G17" s="50"/>
      <c r="H17" s="157" t="str">
        <f>IF(G17&lt;&gt;"","",IF(COUNTA(D17:F17)=0,"",COUNTA(D17)*0+COUNTA(E17)*1+COUNTA(F17)*2))</f>
        <v/>
      </c>
      <c r="I17" s="246">
        <f>IF(COUNTBLANK(H17:H18)=3,"",SUM(H17:H18))</f>
        <v>0</v>
      </c>
      <c r="J17" s="268"/>
      <c r="K17" s="24"/>
    </row>
    <row r="18" spans="1:11" ht="108.75" customHeight="1" thickBot="1" x14ac:dyDescent="0.3">
      <c r="A18" s="100" t="s">
        <v>76</v>
      </c>
      <c r="B18" s="228" t="s">
        <v>155</v>
      </c>
      <c r="C18" s="229"/>
      <c r="D18" s="197"/>
      <c r="E18" s="198"/>
      <c r="F18" s="198"/>
      <c r="G18" s="198"/>
      <c r="H18" s="77" t="str">
        <f>IF(G18&lt;&gt;"","",IF(COUNTA(D18:F18)=0,"",COUNTA(D18)*0+COUNTA(E18)*1+COUNTA(F18)*2))</f>
        <v/>
      </c>
      <c r="I18" s="247"/>
      <c r="J18" s="269"/>
      <c r="K18" s="188"/>
    </row>
    <row r="19" spans="1:11" s="25" customFormat="1" ht="34.9" customHeight="1" thickBot="1" x14ac:dyDescent="0.3">
      <c r="A19" s="292" t="s">
        <v>10</v>
      </c>
      <c r="B19" s="293"/>
      <c r="C19" s="294"/>
      <c r="D19" s="54"/>
      <c r="E19" s="55"/>
      <c r="F19" s="55"/>
      <c r="G19" s="55"/>
      <c r="H19" s="55"/>
      <c r="I19" s="55"/>
      <c r="J19" s="55"/>
      <c r="K19" s="164"/>
    </row>
    <row r="20" spans="1:11" s="25" customFormat="1" ht="25.5" customHeight="1" thickBot="1" x14ac:dyDescent="0.3">
      <c r="A20" s="89"/>
      <c r="B20" s="94" t="s">
        <v>23</v>
      </c>
      <c r="C20" s="90"/>
      <c r="D20" s="91"/>
      <c r="E20" s="92"/>
      <c r="F20" s="92"/>
      <c r="G20" s="92"/>
      <c r="H20" s="92"/>
      <c r="I20" s="92"/>
      <c r="J20" s="92"/>
      <c r="K20" s="93"/>
    </row>
    <row r="21" spans="1:11" ht="50.1" customHeight="1" x14ac:dyDescent="0.25">
      <c r="A21" s="83" t="s">
        <v>18</v>
      </c>
      <c r="B21" s="254" t="s">
        <v>148</v>
      </c>
      <c r="C21" s="255"/>
      <c r="D21" s="199"/>
      <c r="E21" s="200"/>
      <c r="F21" s="200"/>
      <c r="G21" s="84"/>
      <c r="H21" s="20" t="str">
        <f>IF(G21&lt;&gt;"","",IF(COUNTA(D21:F21)=0,"",COUNTA(D21)*0+COUNTA(E21)*1+COUNTA(F21)*2))</f>
        <v/>
      </c>
      <c r="I21" s="256" t="str">
        <f>IF(COUNTBLANK(H21:H25)=5,"",SUM(H21:H25))</f>
        <v/>
      </c>
      <c r="J21" s="224" t="str">
        <f>IF(AND(I21="",I27=""),"",SUM(I21,I27))</f>
        <v/>
      </c>
      <c r="K21" s="166"/>
    </row>
    <row r="22" spans="1:11" ht="67.5" customHeight="1" x14ac:dyDescent="0.25">
      <c r="A22" s="81" t="s">
        <v>19</v>
      </c>
      <c r="B22" s="228" t="s">
        <v>170</v>
      </c>
      <c r="C22" s="229"/>
      <c r="D22" s="192"/>
      <c r="E22" s="193"/>
      <c r="F22" s="193"/>
      <c r="G22" s="85"/>
      <c r="H22" s="23" t="str">
        <f t="shared" ref="H22:H31" si="1">IF(G22&lt;&gt;"","",IF(COUNTA(D22:F22)=0,"",COUNTA(D22)*0+COUNTA(E22)*1+COUNTA(F22)*2))</f>
        <v/>
      </c>
      <c r="I22" s="257"/>
      <c r="J22" s="225"/>
      <c r="K22" s="24"/>
    </row>
    <row r="23" spans="1:11" ht="48.75" customHeight="1" x14ac:dyDescent="0.25">
      <c r="A23" s="81" t="s">
        <v>20</v>
      </c>
      <c r="B23" s="232" t="s">
        <v>178</v>
      </c>
      <c r="C23" s="233"/>
      <c r="D23" s="192"/>
      <c r="E23" s="193"/>
      <c r="F23" s="193"/>
      <c r="G23" s="86"/>
      <c r="H23" s="23" t="str">
        <f t="shared" si="1"/>
        <v/>
      </c>
      <c r="I23" s="257"/>
      <c r="J23" s="225"/>
      <c r="K23" s="35"/>
    </row>
    <row r="24" spans="1:11" ht="44.45" customHeight="1" x14ac:dyDescent="0.25">
      <c r="A24" s="82" t="s">
        <v>21</v>
      </c>
      <c r="B24" s="232" t="s">
        <v>156</v>
      </c>
      <c r="C24" s="233"/>
      <c r="D24" s="201"/>
      <c r="E24" s="202"/>
      <c r="F24" s="202"/>
      <c r="G24" s="87"/>
      <c r="H24" s="23" t="str">
        <f t="shared" si="1"/>
        <v/>
      </c>
      <c r="I24" s="257"/>
      <c r="J24" s="226"/>
      <c r="K24" s="161"/>
    </row>
    <row r="25" spans="1:11" ht="66" customHeight="1" thickBot="1" x14ac:dyDescent="0.3">
      <c r="A25" s="82" t="s">
        <v>22</v>
      </c>
      <c r="B25" s="258" t="s">
        <v>179</v>
      </c>
      <c r="C25" s="259"/>
      <c r="D25" s="201"/>
      <c r="E25" s="202"/>
      <c r="F25" s="202"/>
      <c r="G25" s="88"/>
      <c r="H25" s="26" t="str">
        <f t="shared" si="1"/>
        <v/>
      </c>
      <c r="I25" s="257"/>
      <c r="J25" s="226"/>
      <c r="K25" s="165"/>
    </row>
    <row r="26" spans="1:11" s="25" customFormat="1" ht="25.5" customHeight="1" thickBot="1" x14ac:dyDescent="0.3">
      <c r="A26" s="89"/>
      <c r="B26" s="94" t="s">
        <v>83</v>
      </c>
      <c r="C26" s="90"/>
      <c r="D26" s="124"/>
      <c r="E26" s="125"/>
      <c r="F26" s="125"/>
      <c r="G26" s="125"/>
      <c r="H26" s="125"/>
      <c r="I26" s="80"/>
      <c r="J26" s="225"/>
      <c r="K26" s="93"/>
    </row>
    <row r="27" spans="1:11" ht="117" customHeight="1" x14ac:dyDescent="0.25">
      <c r="A27" s="145" t="s">
        <v>157</v>
      </c>
      <c r="B27" s="230" t="s">
        <v>228</v>
      </c>
      <c r="C27" s="231"/>
      <c r="D27" s="201"/>
      <c r="E27" s="202"/>
      <c r="F27" s="202"/>
      <c r="G27" s="87"/>
      <c r="H27" s="23" t="str">
        <f t="shared" si="1"/>
        <v/>
      </c>
      <c r="I27" s="222" t="str">
        <f>IF(COUNTBLANK(H27:H31)=5,"",SUM(H27:H31))</f>
        <v/>
      </c>
      <c r="J27" s="226"/>
      <c r="K27" s="166"/>
    </row>
    <row r="28" spans="1:11" ht="163.5" customHeight="1" x14ac:dyDescent="0.25">
      <c r="A28" s="116" t="s">
        <v>84</v>
      </c>
      <c r="B28" s="218" t="s">
        <v>180</v>
      </c>
      <c r="C28" s="219"/>
      <c r="D28" s="201"/>
      <c r="E28" s="202"/>
      <c r="F28" s="202"/>
      <c r="G28" s="87"/>
      <c r="H28" s="23" t="str">
        <f t="shared" si="1"/>
        <v/>
      </c>
      <c r="I28" s="222">
        <f t="shared" ref="I28" si="2">IF(COUNTBLANK(H28:H29)=3,"",SUM(H28:H29))</f>
        <v>0</v>
      </c>
      <c r="J28" s="226"/>
      <c r="K28" s="161"/>
    </row>
    <row r="29" spans="1:11" ht="137.25" customHeight="1" x14ac:dyDescent="0.25">
      <c r="A29" s="116" t="s">
        <v>85</v>
      </c>
      <c r="B29" s="218" t="s">
        <v>171</v>
      </c>
      <c r="C29" s="219"/>
      <c r="D29" s="201"/>
      <c r="E29" s="202"/>
      <c r="F29" s="202"/>
      <c r="G29" s="202"/>
      <c r="H29" s="23" t="str">
        <f t="shared" si="1"/>
        <v/>
      </c>
      <c r="I29" s="222"/>
      <c r="J29" s="226"/>
      <c r="K29" s="161"/>
    </row>
    <row r="30" spans="1:11" ht="121.5" customHeight="1" x14ac:dyDescent="0.25">
      <c r="A30" s="264" t="s">
        <v>86</v>
      </c>
      <c r="B30" s="220" t="s">
        <v>181</v>
      </c>
      <c r="C30" s="221"/>
      <c r="D30" s="201"/>
      <c r="E30" s="202"/>
      <c r="F30" s="202"/>
      <c r="G30" s="87"/>
      <c r="H30" s="23" t="str">
        <f t="shared" si="1"/>
        <v/>
      </c>
      <c r="I30" s="222">
        <f t="shared" ref="I30" si="3">IF(COUNTBLANK(H30:H31)=3,"",SUM(H30:H31))</f>
        <v>0</v>
      </c>
      <c r="J30" s="226"/>
      <c r="K30" s="187"/>
    </row>
    <row r="31" spans="1:11" ht="67.5" customHeight="1" thickBot="1" x14ac:dyDescent="0.3">
      <c r="A31" s="265"/>
      <c r="B31" s="218" t="s">
        <v>182</v>
      </c>
      <c r="C31" s="219"/>
      <c r="D31" s="201"/>
      <c r="E31" s="202"/>
      <c r="F31" s="202"/>
      <c r="G31" s="202"/>
      <c r="H31" s="79" t="str">
        <f t="shared" si="1"/>
        <v/>
      </c>
      <c r="I31" s="223"/>
      <c r="J31" s="227"/>
      <c r="K31" s="186"/>
    </row>
    <row r="32" spans="1:11" ht="34.9" customHeight="1" thickBot="1" x14ac:dyDescent="0.3">
      <c r="A32" s="248" t="s">
        <v>11</v>
      </c>
      <c r="B32" s="249"/>
      <c r="C32" s="250"/>
      <c r="D32" s="56"/>
      <c r="E32" s="57"/>
      <c r="F32" s="57"/>
      <c r="G32" s="57"/>
      <c r="H32" s="57"/>
      <c r="I32" s="57"/>
      <c r="J32" s="57"/>
      <c r="K32" s="58"/>
    </row>
    <row r="33" spans="1:11" ht="25.15" customHeight="1" thickBot="1" x14ac:dyDescent="0.3">
      <c r="A33" s="251" t="s">
        <v>96</v>
      </c>
      <c r="B33" s="252"/>
      <c r="C33" s="253"/>
      <c r="D33" s="27"/>
      <c r="E33" s="27"/>
      <c r="F33" s="27"/>
      <c r="G33" s="27"/>
      <c r="H33" s="27"/>
      <c r="I33" s="27"/>
      <c r="J33" s="27"/>
      <c r="K33" s="28"/>
    </row>
    <row r="34" spans="1:11" ht="110.25" customHeight="1" x14ac:dyDescent="0.25">
      <c r="A34" s="115" t="s">
        <v>88</v>
      </c>
      <c r="B34" s="262" t="s">
        <v>172</v>
      </c>
      <c r="C34" s="263"/>
      <c r="D34" s="203"/>
      <c r="E34" s="200"/>
      <c r="F34" s="200"/>
      <c r="G34" s="123"/>
      <c r="H34" s="21" t="str">
        <f t="shared" ref="H34:H43" si="4">IF(G34&lt;&gt;"","",IF(COUNTA(D34:F34)=0,"",COUNTA(D34)*0+COUNTA(E34)*1+COUNTA(F34)*2))</f>
        <v/>
      </c>
      <c r="I34" s="367" t="str">
        <f>IF(COUNTBLANK(H34:H43)=10,"",SUM(H34:H43))</f>
        <v/>
      </c>
      <c r="J34" s="370">
        <f>IF(AND(I34="",I45="",I59=""),"",SUM(I34,I45,I59))</f>
        <v>0</v>
      </c>
      <c r="K34" s="166"/>
    </row>
    <row r="35" spans="1:11" ht="45.6" customHeight="1" x14ac:dyDescent="0.25">
      <c r="A35" s="114" t="s">
        <v>87</v>
      </c>
      <c r="B35" s="228" t="s">
        <v>225</v>
      </c>
      <c r="C35" s="229"/>
      <c r="D35" s="192"/>
      <c r="E35" s="193"/>
      <c r="F35" s="193"/>
      <c r="G35" s="87"/>
      <c r="H35" s="36" t="str">
        <f t="shared" si="4"/>
        <v/>
      </c>
      <c r="I35" s="368"/>
      <c r="J35" s="371"/>
      <c r="K35" s="161"/>
    </row>
    <row r="36" spans="1:11" ht="50.1" customHeight="1" x14ac:dyDescent="0.25">
      <c r="A36" s="114" t="s">
        <v>89</v>
      </c>
      <c r="B36" s="218" t="s">
        <v>183</v>
      </c>
      <c r="C36" s="219"/>
      <c r="D36" s="192"/>
      <c r="E36" s="196"/>
      <c r="F36" s="196"/>
      <c r="G36" s="87"/>
      <c r="H36" s="36" t="str">
        <f t="shared" si="4"/>
        <v/>
      </c>
      <c r="I36" s="368"/>
      <c r="J36" s="371"/>
      <c r="K36" s="161"/>
    </row>
    <row r="37" spans="1:11" ht="113.25" customHeight="1" x14ac:dyDescent="0.25">
      <c r="A37" s="114" t="s">
        <v>90</v>
      </c>
      <c r="B37" s="218" t="s">
        <v>184</v>
      </c>
      <c r="C37" s="219"/>
      <c r="D37" s="192"/>
      <c r="E37" s="196"/>
      <c r="F37" s="196"/>
      <c r="G37" s="87"/>
      <c r="H37" s="36" t="str">
        <f t="shared" si="4"/>
        <v/>
      </c>
      <c r="I37" s="368"/>
      <c r="J37" s="371"/>
      <c r="K37" s="161"/>
    </row>
    <row r="38" spans="1:11" ht="50.1" customHeight="1" x14ac:dyDescent="0.25">
      <c r="A38" s="116" t="s">
        <v>91</v>
      </c>
      <c r="B38" s="232" t="s">
        <v>185</v>
      </c>
      <c r="C38" s="233"/>
      <c r="D38" s="192"/>
      <c r="E38" s="196"/>
      <c r="F38" s="196"/>
      <c r="G38" s="87"/>
      <c r="H38" s="36" t="str">
        <f t="shared" si="4"/>
        <v/>
      </c>
      <c r="I38" s="368"/>
      <c r="J38" s="371"/>
      <c r="K38" s="161"/>
    </row>
    <row r="39" spans="1:11" ht="75.75" customHeight="1" x14ac:dyDescent="0.25">
      <c r="A39" s="116" t="s">
        <v>92</v>
      </c>
      <c r="B39" s="228" t="s">
        <v>186</v>
      </c>
      <c r="C39" s="229"/>
      <c r="D39" s="192"/>
      <c r="E39" s="196"/>
      <c r="F39" s="196"/>
      <c r="G39" s="87"/>
      <c r="H39" s="36" t="str">
        <f t="shared" si="4"/>
        <v/>
      </c>
      <c r="I39" s="368"/>
      <c r="J39" s="371"/>
      <c r="K39" s="161"/>
    </row>
    <row r="40" spans="1:11" ht="50.25" customHeight="1" x14ac:dyDescent="0.25">
      <c r="A40" s="116" t="s">
        <v>93</v>
      </c>
      <c r="B40" s="230" t="s">
        <v>187</v>
      </c>
      <c r="C40" s="231"/>
      <c r="D40" s="192"/>
      <c r="E40" s="196"/>
      <c r="F40" s="196"/>
      <c r="G40" s="86"/>
      <c r="H40" s="126" t="str">
        <f t="shared" si="4"/>
        <v/>
      </c>
      <c r="I40" s="368"/>
      <c r="J40" s="371"/>
      <c r="K40" s="161"/>
    </row>
    <row r="41" spans="1:11" ht="60" customHeight="1" x14ac:dyDescent="0.25">
      <c r="A41" s="116" t="s">
        <v>94</v>
      </c>
      <c r="B41" s="228" t="s">
        <v>226</v>
      </c>
      <c r="C41" s="229"/>
      <c r="D41" s="192"/>
      <c r="E41" s="196"/>
      <c r="F41" s="196"/>
      <c r="G41" s="87"/>
      <c r="H41" s="36" t="str">
        <f t="shared" si="4"/>
        <v/>
      </c>
      <c r="I41" s="368"/>
      <c r="J41" s="371"/>
      <c r="K41" s="161"/>
    </row>
    <row r="42" spans="1:11" ht="50.1" customHeight="1" x14ac:dyDescent="0.25">
      <c r="A42" s="116" t="s">
        <v>95</v>
      </c>
      <c r="B42" s="228" t="s">
        <v>188</v>
      </c>
      <c r="C42" s="229"/>
      <c r="D42" s="192"/>
      <c r="E42" s="196"/>
      <c r="F42" s="196"/>
      <c r="G42" s="87"/>
      <c r="H42" s="36" t="str">
        <f t="shared" si="4"/>
        <v/>
      </c>
      <c r="I42" s="368"/>
      <c r="J42" s="371"/>
      <c r="K42" s="161"/>
    </row>
    <row r="43" spans="1:11" ht="96" customHeight="1" thickBot="1" x14ac:dyDescent="0.3">
      <c r="A43" s="130" t="s">
        <v>110</v>
      </c>
      <c r="B43" s="326" t="s">
        <v>158</v>
      </c>
      <c r="C43" s="327"/>
      <c r="D43" s="192"/>
      <c r="E43" s="193"/>
      <c r="F43" s="193"/>
      <c r="G43" s="87"/>
      <c r="H43" s="36" t="str">
        <f t="shared" si="4"/>
        <v/>
      </c>
      <c r="I43" s="369"/>
      <c r="J43" s="371"/>
      <c r="K43" s="165"/>
    </row>
    <row r="44" spans="1:11" ht="25.15" customHeight="1" thickBot="1" x14ac:dyDescent="0.3">
      <c r="A44" s="251" t="s">
        <v>97</v>
      </c>
      <c r="B44" s="260"/>
      <c r="C44" s="261"/>
      <c r="D44" s="127"/>
      <c r="E44" s="128"/>
      <c r="F44" s="128"/>
      <c r="G44" s="128"/>
      <c r="H44" s="128"/>
      <c r="I44" s="127"/>
      <c r="J44" s="371"/>
      <c r="K44" s="168"/>
    </row>
    <row r="45" spans="1:11" ht="109.5" customHeight="1" x14ac:dyDescent="0.25">
      <c r="A45" s="143" t="s">
        <v>129</v>
      </c>
      <c r="B45" s="218" t="s">
        <v>227</v>
      </c>
      <c r="C45" s="219"/>
      <c r="D45" s="195"/>
      <c r="E45" s="204"/>
      <c r="F45" s="204"/>
      <c r="G45" s="123"/>
      <c r="H45" s="36" t="str">
        <f t="shared" ref="H45:H57" si="5">IF(G45&lt;&gt;"","",IF(COUNTA(D45:F45)=0,"",COUNTA(D45)*0+COUNTA(E45)*1+COUNTA(F45)*2))</f>
        <v/>
      </c>
      <c r="I45" s="373">
        <f>IF(COUNTBLANK(H45:H57)=2,"",SUM(H45:H57))</f>
        <v>0</v>
      </c>
      <c r="J45" s="371"/>
      <c r="K45" s="166"/>
    </row>
    <row r="46" spans="1:11" ht="41.25" customHeight="1" x14ac:dyDescent="0.25">
      <c r="A46" s="121" t="s">
        <v>99</v>
      </c>
      <c r="B46" s="218" t="s">
        <v>189</v>
      </c>
      <c r="C46" s="219"/>
      <c r="D46" s="205"/>
      <c r="E46" s="202"/>
      <c r="F46" s="202"/>
      <c r="G46" s="87"/>
      <c r="H46" s="129" t="str">
        <f t="shared" si="5"/>
        <v/>
      </c>
      <c r="I46" s="374"/>
      <c r="J46" s="371"/>
      <c r="K46" s="163"/>
    </row>
    <row r="47" spans="1:11" ht="76.5" customHeight="1" x14ac:dyDescent="0.25">
      <c r="A47" s="143" t="s">
        <v>130</v>
      </c>
      <c r="B47" s="218" t="s">
        <v>190</v>
      </c>
      <c r="C47" s="219"/>
      <c r="D47" s="206"/>
      <c r="E47" s="193"/>
      <c r="F47" s="193"/>
      <c r="G47" s="193"/>
      <c r="H47" s="36" t="str">
        <f t="shared" si="5"/>
        <v/>
      </c>
      <c r="I47" s="374"/>
      <c r="J47" s="372"/>
      <c r="K47" s="24"/>
    </row>
    <row r="48" spans="1:11" ht="84.75" customHeight="1" x14ac:dyDescent="0.25">
      <c r="A48" s="143" t="s">
        <v>132</v>
      </c>
      <c r="B48" s="228" t="s">
        <v>191</v>
      </c>
      <c r="C48" s="229"/>
      <c r="D48" s="206"/>
      <c r="E48" s="193"/>
      <c r="F48" s="193"/>
      <c r="G48" s="193"/>
      <c r="H48" s="36"/>
      <c r="I48" s="374"/>
      <c r="J48" s="372"/>
      <c r="K48" s="24"/>
    </row>
    <row r="49" spans="1:11" ht="63" customHeight="1" x14ac:dyDescent="0.25">
      <c r="A49" s="143" t="s">
        <v>131</v>
      </c>
      <c r="B49" s="218" t="s">
        <v>133</v>
      </c>
      <c r="C49" s="219"/>
      <c r="D49" s="206"/>
      <c r="E49" s="193"/>
      <c r="F49" s="193"/>
      <c r="G49" s="193"/>
      <c r="H49" s="36" t="str">
        <f t="shared" si="5"/>
        <v/>
      </c>
      <c r="I49" s="374"/>
      <c r="J49" s="372"/>
      <c r="K49" s="24"/>
    </row>
    <row r="50" spans="1:11" ht="49.5" customHeight="1" x14ac:dyDescent="0.25">
      <c r="A50" s="121" t="s">
        <v>100</v>
      </c>
      <c r="B50" s="228" t="s">
        <v>159</v>
      </c>
      <c r="C50" s="229"/>
      <c r="D50" s="206"/>
      <c r="E50" s="193"/>
      <c r="F50" s="193"/>
      <c r="G50" s="193"/>
      <c r="H50" s="36" t="str">
        <f t="shared" si="5"/>
        <v/>
      </c>
      <c r="I50" s="374"/>
      <c r="J50" s="372"/>
      <c r="K50" s="24"/>
    </row>
    <row r="51" spans="1:11" ht="93.75" customHeight="1" x14ac:dyDescent="0.25">
      <c r="A51" s="264" t="s">
        <v>101</v>
      </c>
      <c r="B51" s="218" t="s">
        <v>134</v>
      </c>
      <c r="C51" s="219"/>
      <c r="D51" s="205"/>
      <c r="E51" s="204"/>
      <c r="F51" s="204"/>
      <c r="G51" s="204"/>
      <c r="H51" s="120" t="str">
        <f t="shared" si="5"/>
        <v/>
      </c>
      <c r="I51" s="374"/>
      <c r="J51" s="371"/>
      <c r="K51" s="161"/>
    </row>
    <row r="52" spans="1:11" ht="63" customHeight="1" x14ac:dyDescent="0.25">
      <c r="A52" s="299"/>
      <c r="B52" s="228" t="s">
        <v>192</v>
      </c>
      <c r="C52" s="229"/>
      <c r="D52" s="207"/>
      <c r="E52" s="202"/>
      <c r="F52" s="202"/>
      <c r="G52" s="202"/>
      <c r="H52" s="144" t="str">
        <f t="shared" si="5"/>
        <v/>
      </c>
      <c r="I52" s="374"/>
      <c r="J52" s="372"/>
      <c r="K52" s="95"/>
    </row>
    <row r="53" spans="1:11" ht="41.25" customHeight="1" x14ac:dyDescent="0.25">
      <c r="A53" s="132" t="s">
        <v>102</v>
      </c>
      <c r="B53" s="218" t="s">
        <v>151</v>
      </c>
      <c r="C53" s="219"/>
      <c r="D53" s="207"/>
      <c r="E53" s="202"/>
      <c r="F53" s="202"/>
      <c r="G53" s="202"/>
      <c r="H53" s="129" t="str">
        <f t="shared" si="5"/>
        <v/>
      </c>
      <c r="I53" s="374"/>
      <c r="J53" s="371"/>
      <c r="K53" s="162"/>
    </row>
    <row r="54" spans="1:11" ht="183.75" customHeight="1" x14ac:dyDescent="0.25">
      <c r="A54" s="264" t="s">
        <v>103</v>
      </c>
      <c r="B54" s="220" t="s">
        <v>173</v>
      </c>
      <c r="C54" s="221"/>
      <c r="D54" s="206"/>
      <c r="E54" s="193"/>
      <c r="F54" s="193"/>
      <c r="G54" s="193"/>
      <c r="H54" s="36" t="str">
        <f t="shared" si="5"/>
        <v/>
      </c>
      <c r="I54" s="374"/>
      <c r="J54" s="371"/>
      <c r="K54" s="161"/>
    </row>
    <row r="55" spans="1:11" ht="48.75" customHeight="1" x14ac:dyDescent="0.25">
      <c r="A55" s="299"/>
      <c r="B55" s="228" t="s">
        <v>135</v>
      </c>
      <c r="C55" s="229"/>
      <c r="D55" s="208"/>
      <c r="E55" s="196"/>
      <c r="F55" s="196"/>
      <c r="G55" s="196"/>
      <c r="H55" s="36" t="str">
        <f t="shared" si="5"/>
        <v/>
      </c>
      <c r="I55" s="374"/>
      <c r="J55" s="371"/>
      <c r="K55" s="163"/>
    </row>
    <row r="56" spans="1:11" ht="48.75" customHeight="1" x14ac:dyDescent="0.25">
      <c r="A56" s="121" t="s">
        <v>104</v>
      </c>
      <c r="B56" s="218" t="s">
        <v>152</v>
      </c>
      <c r="C56" s="219"/>
      <c r="D56" s="208"/>
      <c r="E56" s="196"/>
      <c r="F56" s="196"/>
      <c r="G56" s="196"/>
      <c r="H56" s="111" t="str">
        <f t="shared" si="5"/>
        <v/>
      </c>
      <c r="I56" s="374"/>
      <c r="J56" s="371"/>
      <c r="K56" s="163"/>
    </row>
    <row r="57" spans="1:11" ht="41.25" customHeight="1" thickBot="1" x14ac:dyDescent="0.3">
      <c r="A57" s="121" t="s">
        <v>105</v>
      </c>
      <c r="B57" s="326" t="s">
        <v>193</v>
      </c>
      <c r="C57" s="327"/>
      <c r="D57" s="209"/>
      <c r="E57" s="210"/>
      <c r="F57" s="210"/>
      <c r="G57" s="87"/>
      <c r="H57" s="122" t="str">
        <f t="shared" si="5"/>
        <v/>
      </c>
      <c r="I57" s="375"/>
      <c r="J57" s="371"/>
      <c r="K57" s="165"/>
    </row>
    <row r="58" spans="1:11" ht="25.15" customHeight="1" thickBot="1" x14ac:dyDescent="0.3">
      <c r="A58" s="378" t="s">
        <v>98</v>
      </c>
      <c r="B58" s="260"/>
      <c r="C58" s="261"/>
      <c r="D58" s="127"/>
      <c r="E58" s="128"/>
      <c r="F58" s="128"/>
      <c r="G58" s="128"/>
      <c r="H58" s="127"/>
      <c r="I58" s="127"/>
      <c r="J58" s="372"/>
      <c r="K58" s="128"/>
    </row>
    <row r="59" spans="1:11" ht="100.5" customHeight="1" x14ac:dyDescent="0.25">
      <c r="A59" s="121" t="s">
        <v>108</v>
      </c>
      <c r="B59" s="379" t="s">
        <v>194</v>
      </c>
      <c r="C59" s="380"/>
      <c r="D59" s="205"/>
      <c r="E59" s="202"/>
      <c r="F59" s="202"/>
      <c r="G59" s="123"/>
      <c r="H59" s="129" t="str">
        <f>IF(G59&lt;&gt;"","",IF(COUNTA(D59:F59)=0,"",COUNTA(D59)*0+COUNTA(E59)*1+COUNTA(F59)*2))</f>
        <v/>
      </c>
      <c r="I59" s="376" t="str">
        <f>IF(COUNTBLANK(H59:H61)=3,"",SUM(H59:H61))</f>
        <v/>
      </c>
      <c r="J59" s="371"/>
      <c r="K59" s="169"/>
    </row>
    <row r="60" spans="1:11" ht="56.25" customHeight="1" x14ac:dyDescent="0.25">
      <c r="A60" s="121" t="s">
        <v>106</v>
      </c>
      <c r="B60" s="218" t="s">
        <v>160</v>
      </c>
      <c r="C60" s="219"/>
      <c r="D60" s="206"/>
      <c r="E60" s="193"/>
      <c r="F60" s="193"/>
      <c r="G60" s="193"/>
      <c r="H60" s="36" t="str">
        <f>IF(G60&lt;&gt;"","",IF(COUNTA(D60:F60)=0,"",COUNTA(D60)*0+COUNTA(E60)*1+COUNTA(F60)*2))</f>
        <v/>
      </c>
      <c r="I60" s="377"/>
      <c r="J60" s="371"/>
      <c r="K60" s="161"/>
    </row>
    <row r="61" spans="1:11" ht="53.25" customHeight="1" thickBot="1" x14ac:dyDescent="0.3">
      <c r="A61" s="121" t="s">
        <v>107</v>
      </c>
      <c r="B61" s="218" t="s">
        <v>195</v>
      </c>
      <c r="C61" s="219"/>
      <c r="D61" s="207"/>
      <c r="E61" s="202"/>
      <c r="F61" s="202"/>
      <c r="G61" s="202"/>
      <c r="H61" s="129" t="str">
        <f>IF(G61&lt;&gt;"","",IF(COUNTA(D61:F61)=0,"",COUNTA(D61)*0+COUNTA(E61)*1+COUNTA(F61)*2))</f>
        <v/>
      </c>
      <c r="I61" s="377"/>
      <c r="J61" s="371"/>
      <c r="K61" s="165"/>
    </row>
    <row r="62" spans="1:11" ht="34.9" customHeight="1" thickBot="1" x14ac:dyDescent="0.3">
      <c r="A62" s="364" t="s">
        <v>12</v>
      </c>
      <c r="B62" s="365"/>
      <c r="C62" s="366"/>
      <c r="D62" s="133"/>
      <c r="E62" s="134"/>
      <c r="F62" s="134"/>
      <c r="G62" s="134"/>
      <c r="H62" s="134"/>
      <c r="I62" s="134"/>
      <c r="J62" s="134"/>
      <c r="K62" s="135"/>
    </row>
    <row r="63" spans="1:11" ht="25.15" customHeight="1" thickBot="1" x14ac:dyDescent="0.3">
      <c r="A63" s="303" t="s">
        <v>25</v>
      </c>
      <c r="B63" s="304"/>
      <c r="C63" s="305"/>
      <c r="D63" s="29"/>
      <c r="E63" s="29"/>
      <c r="F63" s="29"/>
      <c r="G63" s="29"/>
      <c r="H63" s="30"/>
      <c r="I63" s="29"/>
      <c r="J63" s="29"/>
      <c r="K63" s="31"/>
    </row>
    <row r="64" spans="1:11" ht="81.75" customHeight="1" x14ac:dyDescent="0.25">
      <c r="A64" s="275" t="s">
        <v>26</v>
      </c>
      <c r="B64" s="312" t="s">
        <v>161</v>
      </c>
      <c r="C64" s="313"/>
      <c r="D64" s="211"/>
      <c r="E64" s="196"/>
      <c r="F64" s="196"/>
      <c r="G64" s="170"/>
      <c r="H64" s="21" t="str">
        <f>IF(G64&lt;&gt;"","",IF(COUNTA(D64:F64)=0,"",COUNTA(D64)*0+COUNTA(E64)*1+COUNTA(F64)*2))</f>
        <v/>
      </c>
      <c r="I64" s="322" t="str">
        <f>IF(COUNTBLANK(H64:H78)=15,"",SUM(H64:H78))</f>
        <v/>
      </c>
      <c r="J64" s="359" t="str">
        <f>IF(AND(I64="",I80="",I86="",I89=""),"",SUM(I64,I80,I86,I89))</f>
        <v/>
      </c>
      <c r="K64" s="171"/>
    </row>
    <row r="65" spans="1:11" ht="50.1" customHeight="1" x14ac:dyDescent="0.25">
      <c r="A65" s="299"/>
      <c r="B65" s="218" t="s">
        <v>137</v>
      </c>
      <c r="C65" s="219"/>
      <c r="D65" s="192"/>
      <c r="E65" s="193"/>
      <c r="F65" s="193"/>
      <c r="G65" s="193"/>
      <c r="H65" s="126" t="str">
        <f>IF(G65&lt;&gt;"","",IF(COUNTA(D65:F65)=0,"",COUNTA(D65)*0+COUNTA(E65)*1+COUNTA(F65)*2))</f>
        <v/>
      </c>
      <c r="I65" s="323"/>
      <c r="J65" s="360"/>
      <c r="K65" s="167"/>
    </row>
    <row r="66" spans="1:11" ht="50.1" customHeight="1" x14ac:dyDescent="0.25">
      <c r="A66" s="264" t="s">
        <v>27</v>
      </c>
      <c r="B66" s="218" t="s">
        <v>138</v>
      </c>
      <c r="C66" s="219"/>
      <c r="D66" s="192"/>
      <c r="E66" s="193"/>
      <c r="F66" s="193"/>
      <c r="G66" s="86"/>
      <c r="H66" s="126" t="str">
        <f t="shared" ref="H66:H75" si="6">IF(G66&lt;&gt;"","",IF(COUNTA(D66:F66)=0,"",COUNTA(D66)*0+COUNTA(E66)*1+COUNTA(F66)*2))</f>
        <v/>
      </c>
      <c r="I66" s="323"/>
      <c r="J66" s="360"/>
      <c r="K66" s="167"/>
    </row>
    <row r="67" spans="1:11" ht="50.1" customHeight="1" x14ac:dyDescent="0.25">
      <c r="A67" s="299"/>
      <c r="B67" s="218" t="s">
        <v>196</v>
      </c>
      <c r="C67" s="219"/>
      <c r="D67" s="192"/>
      <c r="E67" s="193"/>
      <c r="F67" s="193"/>
      <c r="G67" s="193"/>
      <c r="H67" s="126" t="str">
        <f t="shared" si="6"/>
        <v/>
      </c>
      <c r="I67" s="323"/>
      <c r="J67" s="360"/>
      <c r="K67" s="167"/>
    </row>
    <row r="68" spans="1:11" ht="66" customHeight="1" x14ac:dyDescent="0.25">
      <c r="A68" s="81" t="s">
        <v>28</v>
      </c>
      <c r="B68" s="218" t="s">
        <v>139</v>
      </c>
      <c r="C68" s="219"/>
      <c r="D68" s="192"/>
      <c r="E68" s="193"/>
      <c r="F68" s="193"/>
      <c r="G68" s="193"/>
      <c r="H68" s="126" t="str">
        <f t="shared" si="6"/>
        <v/>
      </c>
      <c r="I68" s="323"/>
      <c r="J68" s="360"/>
      <c r="K68" s="167"/>
    </row>
    <row r="69" spans="1:11" ht="50.1" customHeight="1" x14ac:dyDescent="0.25">
      <c r="A69" s="264" t="s">
        <v>29</v>
      </c>
      <c r="B69" s="218" t="s">
        <v>197</v>
      </c>
      <c r="C69" s="219"/>
      <c r="D69" s="192"/>
      <c r="E69" s="193"/>
      <c r="F69" s="193"/>
      <c r="G69" s="86"/>
      <c r="H69" s="126" t="str">
        <f>IF(G69&lt;&gt;"","",IF(COUNTA(D69:F69)=0,"",COUNTA(D69)*0+COUNTA(E69)*1+COUNTA(F69)*2))</f>
        <v/>
      </c>
      <c r="I69" s="323"/>
      <c r="J69" s="360"/>
      <c r="K69" s="167"/>
    </row>
    <row r="70" spans="1:11" ht="50.1" customHeight="1" x14ac:dyDescent="0.25">
      <c r="A70" s="299"/>
      <c r="B70" s="218" t="s">
        <v>140</v>
      </c>
      <c r="C70" s="219"/>
      <c r="D70" s="192"/>
      <c r="E70" s="193"/>
      <c r="F70" s="193"/>
      <c r="G70" s="86"/>
      <c r="H70" s="126" t="str">
        <f t="shared" si="6"/>
        <v/>
      </c>
      <c r="I70" s="323"/>
      <c r="J70" s="360"/>
      <c r="K70" s="167"/>
    </row>
    <row r="71" spans="1:11" ht="75.75" customHeight="1" x14ac:dyDescent="0.25">
      <c r="A71" s="264" t="s">
        <v>30</v>
      </c>
      <c r="B71" s="218" t="s">
        <v>122</v>
      </c>
      <c r="C71" s="219"/>
      <c r="D71" s="192"/>
      <c r="E71" s="193"/>
      <c r="F71" s="193"/>
      <c r="G71" s="86"/>
      <c r="H71" s="126" t="str">
        <f t="shared" si="6"/>
        <v/>
      </c>
      <c r="I71" s="323"/>
      <c r="J71" s="360"/>
      <c r="K71" s="167"/>
    </row>
    <row r="72" spans="1:11" ht="50.1" customHeight="1" x14ac:dyDescent="0.25">
      <c r="A72" s="276"/>
      <c r="B72" s="306" t="s">
        <v>141</v>
      </c>
      <c r="C72" s="219"/>
      <c r="D72" s="192"/>
      <c r="E72" s="193"/>
      <c r="F72" s="193"/>
      <c r="G72" s="86"/>
      <c r="H72" s="126" t="str">
        <f>IF(G72&lt;&gt;"","",IF(COUNTA(D72:F72)=0,"",COUNTA(D72)*0+COUNTA(E72)*1+COUNTA(F72)*2))</f>
        <v/>
      </c>
      <c r="I72" s="323"/>
      <c r="J72" s="360"/>
      <c r="K72" s="167"/>
    </row>
    <row r="73" spans="1:11" ht="50.1" customHeight="1" x14ac:dyDescent="0.25">
      <c r="A73" s="276"/>
      <c r="B73" s="306" t="s">
        <v>162</v>
      </c>
      <c r="C73" s="219"/>
      <c r="D73" s="192"/>
      <c r="E73" s="193"/>
      <c r="F73" s="193"/>
      <c r="G73" s="193"/>
      <c r="H73" s="126" t="str">
        <f t="shared" si="6"/>
        <v/>
      </c>
      <c r="I73" s="323"/>
      <c r="J73" s="360"/>
      <c r="K73" s="167"/>
    </row>
    <row r="74" spans="1:11" ht="50.1" customHeight="1" x14ac:dyDescent="0.25">
      <c r="A74" s="299"/>
      <c r="B74" s="306" t="s">
        <v>198</v>
      </c>
      <c r="C74" s="219"/>
      <c r="D74" s="192"/>
      <c r="E74" s="193"/>
      <c r="F74" s="193"/>
      <c r="G74" s="86"/>
      <c r="H74" s="126" t="str">
        <f t="shared" si="6"/>
        <v/>
      </c>
      <c r="I74" s="323"/>
      <c r="J74" s="360"/>
      <c r="K74" s="167"/>
    </row>
    <row r="75" spans="1:11" ht="50.1" customHeight="1" x14ac:dyDescent="0.25">
      <c r="A75" s="81" t="s">
        <v>31</v>
      </c>
      <c r="B75" s="218" t="s">
        <v>199</v>
      </c>
      <c r="C75" s="219"/>
      <c r="D75" s="192"/>
      <c r="E75" s="193"/>
      <c r="F75" s="193"/>
      <c r="G75" s="193"/>
      <c r="H75" s="126" t="str">
        <f t="shared" si="6"/>
        <v/>
      </c>
      <c r="I75" s="323"/>
      <c r="J75" s="360"/>
      <c r="K75" s="167"/>
    </row>
    <row r="76" spans="1:11" ht="50.1" customHeight="1" x14ac:dyDescent="0.25">
      <c r="A76" s="81" t="s">
        <v>32</v>
      </c>
      <c r="B76" s="218" t="s">
        <v>169</v>
      </c>
      <c r="C76" s="219"/>
      <c r="D76" s="192"/>
      <c r="E76" s="193"/>
      <c r="F76" s="193"/>
      <c r="G76" s="86"/>
      <c r="H76" s="126" t="str">
        <f>IF(G76&lt;&gt;"","",IF(COUNTA(D76:F76)=0,"",COUNTA(D76)*0+COUNTA(E76)*1+COUNTA(F76)*2))</f>
        <v/>
      </c>
      <c r="I76" s="323"/>
      <c r="J76" s="360"/>
      <c r="K76" s="167"/>
    </row>
    <row r="77" spans="1:11" ht="50.1" customHeight="1" x14ac:dyDescent="0.25">
      <c r="A77" s="81" t="s">
        <v>33</v>
      </c>
      <c r="B77" s="218" t="s">
        <v>200</v>
      </c>
      <c r="C77" s="219"/>
      <c r="D77" s="192"/>
      <c r="E77" s="193"/>
      <c r="F77" s="193"/>
      <c r="G77" s="193"/>
      <c r="H77" s="126" t="str">
        <f>IF(G77&lt;&gt;"","",IF(COUNTA(D77:F77)=0,"",COUNTA(D77)*0+COUNTA(E77)*1+COUNTA(F77)*2))</f>
        <v/>
      </c>
      <c r="I77" s="323"/>
      <c r="J77" s="360"/>
      <c r="K77" s="167"/>
    </row>
    <row r="78" spans="1:11" ht="50.1" customHeight="1" thickBot="1" x14ac:dyDescent="0.3">
      <c r="A78" s="82" t="s">
        <v>34</v>
      </c>
      <c r="B78" s="332" t="s">
        <v>142</v>
      </c>
      <c r="C78" s="333"/>
      <c r="D78" s="212"/>
      <c r="E78" s="202"/>
      <c r="F78" s="202"/>
      <c r="G78" s="202"/>
      <c r="H78" s="36" t="str">
        <f>IF(G78&lt;&gt;"","",IF(COUNTA(D78:F78)=0,"",COUNTA(D78)*0+COUNTA(E78)*1+COUNTA(F78)*2))</f>
        <v/>
      </c>
      <c r="I78" s="323"/>
      <c r="J78" s="361"/>
      <c r="K78" s="172"/>
    </row>
    <row r="79" spans="1:11" ht="36" customHeight="1" thickBot="1" x14ac:dyDescent="0.3">
      <c r="A79" s="303" t="s">
        <v>35</v>
      </c>
      <c r="B79" s="304"/>
      <c r="C79" s="305"/>
      <c r="D79" s="30"/>
      <c r="E79" s="30"/>
      <c r="F79" s="30"/>
      <c r="G79" s="30"/>
      <c r="H79" s="30"/>
      <c r="I79" s="30"/>
      <c r="J79" s="361"/>
      <c r="K79" s="173"/>
    </row>
    <row r="80" spans="1:11" ht="41.45" customHeight="1" x14ac:dyDescent="0.25">
      <c r="A80" s="32" t="s">
        <v>36</v>
      </c>
      <c r="B80" s="318" t="s">
        <v>123</v>
      </c>
      <c r="C80" s="319"/>
      <c r="D80" s="211"/>
      <c r="E80" s="196"/>
      <c r="F80" s="196"/>
      <c r="G80" s="96"/>
      <c r="H80" s="36" t="str">
        <f>IF(G80&lt;&gt;"","",IF(COUNTA(D80:F80)=0,"",COUNTA(D80)*0+COUNTA(E80)*1+COUNTA(F80)*2))</f>
        <v/>
      </c>
      <c r="I80" s="322" t="str">
        <f>IF(COUNTBLANK(H80:H84)=5,"",SUM(H80:H84))</f>
        <v/>
      </c>
      <c r="J80" s="361"/>
      <c r="K80" s="174"/>
    </row>
    <row r="81" spans="1:11" ht="75.75" customHeight="1" x14ac:dyDescent="0.25">
      <c r="A81" s="32" t="s">
        <v>37</v>
      </c>
      <c r="B81" s="324" t="s">
        <v>201</v>
      </c>
      <c r="C81" s="325"/>
      <c r="D81" s="211"/>
      <c r="E81" s="196"/>
      <c r="F81" s="196"/>
      <c r="G81" s="96"/>
      <c r="H81" s="36" t="str">
        <f>IF(G81&lt;&gt;"","",IF(COUNTA(D81:F81)=0,"",COUNTA(D81)*0+COUNTA(E81)*1+COUNTA(F81)*2))</f>
        <v/>
      </c>
      <c r="I81" s="323"/>
      <c r="J81" s="361"/>
      <c r="K81" s="174"/>
    </row>
    <row r="82" spans="1:11" ht="41.45" customHeight="1" x14ac:dyDescent="0.25">
      <c r="A82" s="264" t="s">
        <v>38</v>
      </c>
      <c r="B82" s="324" t="s">
        <v>124</v>
      </c>
      <c r="C82" s="325"/>
      <c r="D82" s="211"/>
      <c r="E82" s="196"/>
      <c r="F82" s="196"/>
      <c r="G82" s="96"/>
      <c r="H82" s="36" t="str">
        <f>IF(G82&lt;&gt;"","",IF(COUNTA(D82:F82)=0,"",COUNTA(D82)*0+COUNTA(E82)*1+COUNTA(F82)*2))</f>
        <v/>
      </c>
      <c r="I82" s="323"/>
      <c r="J82" s="361"/>
      <c r="K82" s="174"/>
    </row>
    <row r="83" spans="1:11" ht="41.45" customHeight="1" x14ac:dyDescent="0.25">
      <c r="A83" s="299"/>
      <c r="B83" s="324" t="s">
        <v>202</v>
      </c>
      <c r="C83" s="325"/>
      <c r="D83" s="211"/>
      <c r="E83" s="196"/>
      <c r="F83" s="196"/>
      <c r="G83" s="96"/>
      <c r="H83" s="36" t="str">
        <f>IF(G83&lt;&gt;"","",IF(COUNTA(D83:F83)=0,"",COUNTA(D83)*0+COUNTA(E83)*1+COUNTA(F83)*2))</f>
        <v/>
      </c>
      <c r="I83" s="323"/>
      <c r="J83" s="361"/>
      <c r="K83" s="174"/>
    </row>
    <row r="84" spans="1:11" ht="50.25" customHeight="1" thickBot="1" x14ac:dyDescent="0.3">
      <c r="A84" s="32" t="s">
        <v>39</v>
      </c>
      <c r="B84" s="326" t="s">
        <v>203</v>
      </c>
      <c r="C84" s="327"/>
      <c r="D84" s="211"/>
      <c r="E84" s="196"/>
      <c r="F84" s="196"/>
      <c r="G84" s="96"/>
      <c r="H84" s="36" t="str">
        <f>IF(G84&lt;&gt;"","",IF(COUNTA(D84:F84)=0,"",COUNTA(D84)*0+COUNTA(E84)*1+COUNTA(F84)*2))</f>
        <v/>
      </c>
      <c r="I84" s="363"/>
      <c r="J84" s="361"/>
      <c r="K84" s="174"/>
    </row>
    <row r="85" spans="1:11" ht="41.45" customHeight="1" thickBot="1" x14ac:dyDescent="0.3">
      <c r="A85" s="303" t="s">
        <v>40</v>
      </c>
      <c r="B85" s="304"/>
      <c r="C85" s="305"/>
      <c r="D85" s="30"/>
      <c r="E85" s="30"/>
      <c r="F85" s="30"/>
      <c r="G85" s="30"/>
      <c r="H85" s="30"/>
      <c r="I85" s="30"/>
      <c r="J85" s="361"/>
      <c r="K85" s="173"/>
    </row>
    <row r="86" spans="1:11" ht="69.75" customHeight="1" x14ac:dyDescent="0.25">
      <c r="A86" s="32" t="s">
        <v>41</v>
      </c>
      <c r="B86" s="318" t="s">
        <v>204</v>
      </c>
      <c r="C86" s="319"/>
      <c r="D86" s="211"/>
      <c r="E86" s="196"/>
      <c r="F86" s="196"/>
      <c r="G86" s="96"/>
      <c r="H86" s="36" t="str">
        <f>IF(G86&lt;&gt;"","",IF(COUNTA(D86:F86)=0,"",COUNTA(D86)*0+COUNTA(E86)*1+COUNTA(F86)*2))</f>
        <v/>
      </c>
      <c r="I86" s="322" t="str">
        <f>IF(COUNTBLANK(H86:H87)=2,"",SUM(H86:H87))</f>
        <v/>
      </c>
      <c r="J86" s="361"/>
      <c r="K86" s="185"/>
    </row>
    <row r="87" spans="1:11" ht="41.45" customHeight="1" thickBot="1" x14ac:dyDescent="0.3">
      <c r="A87" s="32" t="s">
        <v>42</v>
      </c>
      <c r="B87" s="324" t="s">
        <v>143</v>
      </c>
      <c r="C87" s="325"/>
      <c r="D87" s="211"/>
      <c r="E87" s="196"/>
      <c r="F87" s="196"/>
      <c r="G87" s="96"/>
      <c r="H87" s="36" t="str">
        <f>IF(G87&lt;&gt;"","",IF(COUNTA(D87:F87)=0,"",COUNTA(D87)*0+COUNTA(E87)*1+COUNTA(F87)*2))</f>
        <v/>
      </c>
      <c r="I87" s="363"/>
      <c r="J87" s="361"/>
      <c r="K87" s="174"/>
    </row>
    <row r="88" spans="1:11" ht="41.45" customHeight="1" thickBot="1" x14ac:dyDescent="0.3">
      <c r="A88" s="303" t="s">
        <v>43</v>
      </c>
      <c r="B88" s="304"/>
      <c r="C88" s="305"/>
      <c r="D88" s="29"/>
      <c r="E88" s="29"/>
      <c r="F88" s="29"/>
      <c r="G88" s="29"/>
      <c r="H88" s="30"/>
      <c r="I88" s="30"/>
      <c r="J88" s="361"/>
      <c r="K88" s="173"/>
    </row>
    <row r="89" spans="1:11" ht="41.45" customHeight="1" x14ac:dyDescent="0.25">
      <c r="A89" s="113" t="s">
        <v>44</v>
      </c>
      <c r="B89" s="312" t="s">
        <v>125</v>
      </c>
      <c r="C89" s="313"/>
      <c r="D89" s="211"/>
      <c r="E89" s="196"/>
      <c r="F89" s="196"/>
      <c r="G89" s="96"/>
      <c r="H89" s="36" t="str">
        <f>IF(G89&lt;&gt;"","",IF(COUNTA(D89:F89)=0,"",COUNTA(D89)*0+COUNTA(E89)*1+COUNTA(F89)*2))</f>
        <v/>
      </c>
      <c r="I89" s="322" t="str">
        <f>IF(COUNTBLANK(H89:H95)=7,"",SUM(H89:H95))</f>
        <v/>
      </c>
      <c r="J89" s="361"/>
      <c r="K89" s="174"/>
    </row>
    <row r="90" spans="1:11" ht="50.25" customHeight="1" x14ac:dyDescent="0.25">
      <c r="A90" s="81" t="s">
        <v>45</v>
      </c>
      <c r="B90" s="218" t="s">
        <v>167</v>
      </c>
      <c r="C90" s="219"/>
      <c r="D90" s="192"/>
      <c r="E90" s="193"/>
      <c r="F90" s="193"/>
      <c r="G90" s="96"/>
      <c r="H90" s="36" t="str">
        <f>IF(G90&lt;&gt;"","",IF(COUNTA(D90:F90)=0,"",COUNTA(D90)*0+COUNTA(E90)*1+COUNTA(F90)*2))</f>
        <v/>
      </c>
      <c r="I90" s="323"/>
      <c r="J90" s="361"/>
      <c r="K90" s="174"/>
    </row>
    <row r="91" spans="1:11" ht="47.25" customHeight="1" x14ac:dyDescent="0.25">
      <c r="A91" s="264" t="s">
        <v>46</v>
      </c>
      <c r="B91" s="218" t="s">
        <v>163</v>
      </c>
      <c r="C91" s="219"/>
      <c r="D91" s="192"/>
      <c r="E91" s="193"/>
      <c r="F91" s="193"/>
      <c r="G91" s="213"/>
      <c r="H91" s="126" t="str">
        <f t="shared" ref="H91:H93" si="7">IF(G91&lt;&gt;"","",IF(COUNTA(D91:F91)=0,"",COUNTA(D91)*0+COUNTA(E91)*1+COUNTA(F91)*2))</f>
        <v/>
      </c>
      <c r="I91" s="323"/>
      <c r="J91" s="361"/>
      <c r="K91" s="174"/>
    </row>
    <row r="92" spans="1:11" ht="41.45" customHeight="1" x14ac:dyDescent="0.25">
      <c r="A92" s="299"/>
      <c r="B92" s="218" t="s">
        <v>205</v>
      </c>
      <c r="C92" s="219"/>
      <c r="D92" s="192"/>
      <c r="E92" s="193"/>
      <c r="F92" s="193"/>
      <c r="G92" s="193"/>
      <c r="H92" s="126" t="str">
        <f t="shared" si="7"/>
        <v/>
      </c>
      <c r="I92" s="323"/>
      <c r="J92" s="361"/>
      <c r="K92" s="174"/>
    </row>
    <row r="93" spans="1:11" ht="41.45" customHeight="1" x14ac:dyDescent="0.25">
      <c r="A93" s="264" t="s">
        <v>47</v>
      </c>
      <c r="B93" s="218" t="s">
        <v>168</v>
      </c>
      <c r="C93" s="219"/>
      <c r="D93" s="192"/>
      <c r="E93" s="193"/>
      <c r="F93" s="193"/>
      <c r="G93" s="86"/>
      <c r="H93" s="126" t="str">
        <f t="shared" si="7"/>
        <v/>
      </c>
      <c r="I93" s="323"/>
      <c r="J93" s="361"/>
      <c r="K93" s="174"/>
    </row>
    <row r="94" spans="1:11" ht="41.25" customHeight="1" x14ac:dyDescent="0.25">
      <c r="A94" s="276"/>
      <c r="B94" s="218" t="s">
        <v>144</v>
      </c>
      <c r="C94" s="219"/>
      <c r="D94" s="192"/>
      <c r="E94" s="193"/>
      <c r="F94" s="193"/>
      <c r="G94" s="193"/>
      <c r="H94" s="126" t="str">
        <f>IF(G94&lt;&gt;"","",IF(COUNTA(D94:F94)=0,"",COUNTA(D94)*0+COUNTA(E94)*1+COUNTA(F94)*2))</f>
        <v/>
      </c>
      <c r="I94" s="323"/>
      <c r="J94" s="361"/>
      <c r="K94" s="175"/>
    </row>
    <row r="95" spans="1:11" ht="46.5" customHeight="1" thickBot="1" x14ac:dyDescent="0.3">
      <c r="A95" s="97" t="s">
        <v>48</v>
      </c>
      <c r="B95" s="218" t="s">
        <v>145</v>
      </c>
      <c r="C95" s="219"/>
      <c r="D95" s="192"/>
      <c r="E95" s="193"/>
      <c r="F95" s="193"/>
      <c r="G95" s="214"/>
      <c r="H95" s="177" t="str">
        <f t="shared" ref="H95" si="8">IF(G95&lt;&gt;"","",IF(COUNTA(D95:F95)=0,"",COUNTA(D95)*0+COUNTA(E95)*1+COUNTA(F95)*2))</f>
        <v/>
      </c>
      <c r="I95" s="363"/>
      <c r="J95" s="362"/>
      <c r="K95" s="176"/>
    </row>
    <row r="96" spans="1:11" ht="57" customHeight="1" thickBot="1" x14ac:dyDescent="0.3">
      <c r="A96" s="328" t="s">
        <v>49</v>
      </c>
      <c r="B96" s="329"/>
      <c r="C96" s="330"/>
      <c r="D96" s="101"/>
      <c r="E96" s="102"/>
      <c r="F96" s="102"/>
      <c r="G96" s="102"/>
      <c r="H96" s="102"/>
      <c r="I96" s="102"/>
      <c r="J96" s="102"/>
      <c r="K96" s="103"/>
    </row>
    <row r="97" spans="1:11" s="25" customFormat="1" ht="25.15" customHeight="1" thickBot="1" x14ac:dyDescent="0.3">
      <c r="A97" s="336" t="s">
        <v>50</v>
      </c>
      <c r="B97" s="337"/>
      <c r="C97" s="338"/>
      <c r="D97" s="37"/>
      <c r="E97" s="37"/>
      <c r="F97" s="37"/>
      <c r="G97" s="37"/>
      <c r="H97" s="98"/>
      <c r="I97" s="37"/>
      <c r="J97" s="37"/>
      <c r="K97" s="99"/>
    </row>
    <row r="98" spans="1:11" ht="61.5" customHeight="1" x14ac:dyDescent="0.25">
      <c r="A98" s="136" t="s">
        <v>51</v>
      </c>
      <c r="B98" s="312" t="s">
        <v>208</v>
      </c>
      <c r="C98" s="313"/>
      <c r="D98" s="203"/>
      <c r="E98" s="200"/>
      <c r="F98" s="200"/>
      <c r="G98" s="170"/>
      <c r="H98" s="178" t="str">
        <f>IF(G98&lt;&gt;"","",IF(COUNTA(D98:F98)=0,"",COUNTA(D98)*0+COUNTA(E98)*1+COUNTA(F98)*2))</f>
        <v/>
      </c>
      <c r="I98" s="322">
        <f>IF(COUNTBLANK(H98:H102)=2,"",SUM(H98:H102))</f>
        <v>0</v>
      </c>
      <c r="J98" s="339">
        <f>IF(AND(I98="",I104="",I112="",I114="",I119="",I128=""),"",SUM(I98,I104,I112,I114,I119,I128))</f>
        <v>0</v>
      </c>
      <c r="K98" s="22"/>
    </row>
    <row r="99" spans="1:11" ht="45.75" customHeight="1" x14ac:dyDescent="0.25">
      <c r="A99" s="137" t="s">
        <v>52</v>
      </c>
      <c r="B99" s="314" t="s">
        <v>206</v>
      </c>
      <c r="C99" s="315"/>
      <c r="D99" s="192"/>
      <c r="E99" s="193"/>
      <c r="F99" s="193"/>
      <c r="G99" s="86"/>
      <c r="H99" s="126" t="str">
        <f t="shared" ref="H99:H102" si="9">IF(G99&lt;&gt;"","",IF(COUNTA(D99:F99)=0,"",COUNTA(D99)*0+COUNTA(E99)*1+COUNTA(F99)*2))</f>
        <v/>
      </c>
      <c r="I99" s="323"/>
      <c r="J99" s="340"/>
      <c r="K99" s="24"/>
    </row>
    <row r="100" spans="1:11" ht="64.5" customHeight="1" x14ac:dyDescent="0.25">
      <c r="A100" s="137" t="s">
        <v>53</v>
      </c>
      <c r="B100" s="314" t="s">
        <v>166</v>
      </c>
      <c r="C100" s="315"/>
      <c r="D100" s="192"/>
      <c r="E100" s="193"/>
      <c r="F100" s="193"/>
      <c r="G100" s="86"/>
      <c r="H100" s="126" t="str">
        <f t="shared" si="9"/>
        <v/>
      </c>
      <c r="I100" s="323"/>
      <c r="J100" s="340"/>
      <c r="K100" s="24"/>
    </row>
    <row r="101" spans="1:11" ht="67.5" customHeight="1" x14ac:dyDescent="0.25">
      <c r="A101" s="137" t="s">
        <v>54</v>
      </c>
      <c r="B101" s="314" t="s">
        <v>207</v>
      </c>
      <c r="C101" s="315"/>
      <c r="D101" s="192"/>
      <c r="E101" s="193"/>
      <c r="F101" s="193"/>
      <c r="G101" s="86"/>
      <c r="H101" s="126" t="str">
        <f t="shared" si="9"/>
        <v/>
      </c>
      <c r="I101" s="323"/>
      <c r="J101" s="340"/>
      <c r="K101" s="184"/>
    </row>
    <row r="102" spans="1:11" ht="42" customHeight="1" thickBot="1" x14ac:dyDescent="0.3">
      <c r="A102" s="110" t="s">
        <v>55</v>
      </c>
      <c r="B102" s="316" t="s">
        <v>209</v>
      </c>
      <c r="C102" s="317"/>
      <c r="D102" s="197"/>
      <c r="E102" s="198"/>
      <c r="F102" s="198"/>
      <c r="G102" s="179"/>
      <c r="H102" s="177" t="str">
        <f t="shared" si="9"/>
        <v/>
      </c>
      <c r="I102" s="331"/>
      <c r="J102" s="340"/>
      <c r="K102" s="118"/>
    </row>
    <row r="103" spans="1:11" ht="25.15" customHeight="1" thickBot="1" x14ac:dyDescent="0.3">
      <c r="A103" s="242" t="s">
        <v>56</v>
      </c>
      <c r="B103" s="243"/>
      <c r="C103" s="244"/>
      <c r="D103" s="106"/>
      <c r="E103" s="105"/>
      <c r="F103" s="105"/>
      <c r="G103" s="105"/>
      <c r="H103" s="105"/>
      <c r="I103" s="105"/>
      <c r="J103" s="340"/>
      <c r="K103" s="105"/>
    </row>
    <row r="104" spans="1:11" ht="61.5" customHeight="1" x14ac:dyDescent="0.25">
      <c r="A104" s="309" t="s">
        <v>57</v>
      </c>
      <c r="B104" s="351" t="s">
        <v>210</v>
      </c>
      <c r="C104" s="352"/>
      <c r="D104" s="215"/>
      <c r="E104" s="200"/>
      <c r="F104" s="200"/>
      <c r="G104" s="170"/>
      <c r="H104" s="178" t="str">
        <f>IF(G104&lt;&gt;"","",IF(COUNTA(D104:F104)=0,"",COUNTA(D104)*0+COUNTA(E104)*1+COUNTA(F104)*2))</f>
        <v/>
      </c>
      <c r="I104" s="320">
        <f>IF(COUNTBLANK(H104:H110)=2,"",SUM(H104:H110))</f>
        <v>0</v>
      </c>
      <c r="J104" s="340"/>
      <c r="K104" s="22"/>
    </row>
    <row r="105" spans="1:11" ht="33" customHeight="1" x14ac:dyDescent="0.25">
      <c r="A105" s="310"/>
      <c r="B105" s="334" t="s">
        <v>211</v>
      </c>
      <c r="C105" s="335"/>
      <c r="D105" s="211"/>
      <c r="E105" s="196"/>
      <c r="F105" s="196"/>
      <c r="G105" s="96"/>
      <c r="H105" s="126" t="str">
        <f t="shared" ref="H105:H110" si="10">IF(G105&lt;&gt;"","",IF(COUNTA(D105:F105)=0,"",COUNTA(D105)*0+COUNTA(E105)*1+COUNTA(F105)*2))</f>
        <v/>
      </c>
      <c r="I105" s="321"/>
      <c r="J105" s="340"/>
      <c r="K105" s="33"/>
    </row>
    <row r="106" spans="1:11" ht="33" customHeight="1" x14ac:dyDescent="0.25">
      <c r="A106" s="310"/>
      <c r="B106" s="334" t="s">
        <v>212</v>
      </c>
      <c r="C106" s="335"/>
      <c r="D106" s="211"/>
      <c r="E106" s="196"/>
      <c r="F106" s="196"/>
      <c r="G106" s="96"/>
      <c r="H106" s="126" t="str">
        <f t="shared" si="10"/>
        <v/>
      </c>
      <c r="I106" s="321"/>
      <c r="J106" s="340"/>
      <c r="K106" s="33"/>
    </row>
    <row r="107" spans="1:11" ht="33" customHeight="1" x14ac:dyDescent="0.25">
      <c r="A107" s="310"/>
      <c r="B107" s="334" t="s">
        <v>126</v>
      </c>
      <c r="C107" s="335"/>
      <c r="D107" s="211"/>
      <c r="E107" s="196"/>
      <c r="F107" s="196"/>
      <c r="G107" s="96"/>
      <c r="H107" s="126" t="str">
        <f t="shared" si="10"/>
        <v/>
      </c>
      <c r="I107" s="321"/>
      <c r="J107" s="340"/>
      <c r="K107" s="33"/>
    </row>
    <row r="108" spans="1:11" ht="33" customHeight="1" x14ac:dyDescent="0.25">
      <c r="A108" s="310"/>
      <c r="B108" s="334" t="s">
        <v>127</v>
      </c>
      <c r="C108" s="335"/>
      <c r="D108" s="211"/>
      <c r="E108" s="196"/>
      <c r="F108" s="196"/>
      <c r="G108" s="96"/>
      <c r="H108" s="126" t="str">
        <f t="shared" si="10"/>
        <v/>
      </c>
      <c r="I108" s="321"/>
      <c r="J108" s="340"/>
      <c r="K108" s="33"/>
    </row>
    <row r="109" spans="1:11" ht="33" customHeight="1" x14ac:dyDescent="0.25">
      <c r="A109" s="310"/>
      <c r="B109" s="334" t="s">
        <v>128</v>
      </c>
      <c r="C109" s="335"/>
      <c r="D109" s="211"/>
      <c r="E109" s="196"/>
      <c r="F109" s="196"/>
      <c r="G109" s="96"/>
      <c r="H109" s="126" t="str">
        <f t="shared" si="10"/>
        <v/>
      </c>
      <c r="I109" s="321"/>
      <c r="J109" s="340"/>
      <c r="K109" s="33"/>
    </row>
    <row r="110" spans="1:11" ht="33" customHeight="1" thickBot="1" x14ac:dyDescent="0.3">
      <c r="A110" s="311"/>
      <c r="B110" s="307" t="s">
        <v>213</v>
      </c>
      <c r="C110" s="308"/>
      <c r="D110" s="216"/>
      <c r="E110" s="210"/>
      <c r="F110" s="210"/>
      <c r="G110" s="180"/>
      <c r="H110" s="177" t="str">
        <f t="shared" si="10"/>
        <v/>
      </c>
      <c r="I110" s="321"/>
      <c r="J110" s="340"/>
      <c r="K110" s="33"/>
    </row>
    <row r="111" spans="1:11" s="25" customFormat="1" ht="25.15" customHeight="1" thickBot="1" x14ac:dyDescent="0.3">
      <c r="A111" s="300" t="s">
        <v>58</v>
      </c>
      <c r="B111" s="301"/>
      <c r="C111" s="302"/>
      <c r="D111" s="153"/>
      <c r="E111" s="153"/>
      <c r="F111" s="153"/>
      <c r="G111" s="153"/>
      <c r="H111" s="153"/>
      <c r="I111" s="152"/>
      <c r="J111" s="340"/>
      <c r="K111" s="38"/>
    </row>
    <row r="112" spans="1:11" ht="81" customHeight="1" thickBot="1" x14ac:dyDescent="0.3">
      <c r="A112" s="136" t="s">
        <v>113</v>
      </c>
      <c r="B112" s="357" t="s">
        <v>214</v>
      </c>
      <c r="C112" s="358"/>
      <c r="D112" s="217"/>
      <c r="E112" s="193"/>
      <c r="F112" s="193"/>
      <c r="G112" s="86"/>
      <c r="H112" s="178" t="str">
        <f t="shared" ref="H112" si="11">IF(G112&lt;&gt;"","",IF(COUNTA(D112:F112)=0,"",COUNTA(D112)*0+COUNTA(E112)*1+COUNTA(F112)*2))</f>
        <v/>
      </c>
      <c r="I112" s="149">
        <f>IF(COUNTBLANK(H112:H112)=2,"",SUM(H112:H112))</f>
        <v>0</v>
      </c>
      <c r="J112" s="341"/>
      <c r="K112" s="181"/>
    </row>
    <row r="113" spans="1:11" s="25" customFormat="1" ht="25.15" customHeight="1" thickBot="1" x14ac:dyDescent="0.3">
      <c r="A113" s="242" t="s">
        <v>59</v>
      </c>
      <c r="B113" s="243"/>
      <c r="C113" s="244"/>
      <c r="D113" s="153"/>
      <c r="E113" s="153"/>
      <c r="F113" s="153"/>
      <c r="G113" s="153"/>
      <c r="H113" s="153"/>
      <c r="I113" s="153"/>
      <c r="J113" s="340"/>
      <c r="K113" s="117"/>
    </row>
    <row r="114" spans="1:11" ht="71.25" customHeight="1" x14ac:dyDescent="0.25">
      <c r="A114" s="154" t="s">
        <v>60</v>
      </c>
      <c r="B114" s="351" t="s">
        <v>136</v>
      </c>
      <c r="C114" s="352"/>
      <c r="D114" s="217"/>
      <c r="E114" s="193"/>
      <c r="F114" s="193"/>
      <c r="G114" s="86"/>
      <c r="H114" s="178" t="str">
        <f t="shared" ref="H114" si="12">IF(G114&lt;&gt;"","",IF(COUNTA(D114:F114)=0,"",COUNTA(D114)*0+COUNTA(E114)*1+COUNTA(F114)*2))</f>
        <v/>
      </c>
      <c r="I114" s="347">
        <f>IF(COUNTBLANK(H114:H117)=2,"",SUM(H114:H117))</f>
        <v>0</v>
      </c>
      <c r="J114" s="341"/>
      <c r="K114" s="166"/>
    </row>
    <row r="115" spans="1:11" ht="51.75" customHeight="1" x14ac:dyDescent="0.25">
      <c r="A115" s="155" t="s">
        <v>61</v>
      </c>
      <c r="B115" s="353" t="s">
        <v>165</v>
      </c>
      <c r="C115" s="354"/>
      <c r="D115" s="217"/>
      <c r="E115" s="193"/>
      <c r="F115" s="193"/>
      <c r="G115" s="86"/>
      <c r="H115" s="126" t="str">
        <f t="shared" ref="H115:H117" si="13">IF(G115&lt;&gt;"","",IF(COUNTA(D115:F115)=0,"",COUNTA(D115)*0+COUNTA(E115)*1+COUNTA(F115)*2))</f>
        <v/>
      </c>
      <c r="I115" s="321"/>
      <c r="J115" s="341"/>
      <c r="K115" s="161"/>
    </row>
    <row r="116" spans="1:11" ht="51.75" customHeight="1" x14ac:dyDescent="0.25">
      <c r="A116" s="155" t="s">
        <v>62</v>
      </c>
      <c r="B116" s="353" t="s">
        <v>215</v>
      </c>
      <c r="C116" s="354"/>
      <c r="D116" s="217"/>
      <c r="E116" s="193"/>
      <c r="F116" s="193"/>
      <c r="G116" s="86"/>
      <c r="H116" s="126" t="str">
        <f t="shared" si="13"/>
        <v/>
      </c>
      <c r="I116" s="321"/>
      <c r="J116" s="341"/>
      <c r="K116" s="161"/>
    </row>
    <row r="117" spans="1:11" ht="81.75" customHeight="1" thickBot="1" x14ac:dyDescent="0.3">
      <c r="A117" s="147" t="s">
        <v>63</v>
      </c>
      <c r="B117" s="355" t="s">
        <v>216</v>
      </c>
      <c r="C117" s="356"/>
      <c r="D117" s="212"/>
      <c r="E117" s="202"/>
      <c r="F117" s="202"/>
      <c r="G117" s="179"/>
      <c r="H117" s="177" t="str">
        <f t="shared" si="13"/>
        <v/>
      </c>
      <c r="I117" s="321"/>
      <c r="J117" s="341"/>
      <c r="K117" s="165"/>
    </row>
    <row r="118" spans="1:11" s="25" customFormat="1" ht="25.15" customHeight="1" thickBot="1" x14ac:dyDescent="0.3">
      <c r="A118" s="242" t="s">
        <v>79</v>
      </c>
      <c r="B118" s="243"/>
      <c r="C118" s="244"/>
      <c r="D118" s="150"/>
      <c r="E118" s="150"/>
      <c r="F118" s="150"/>
      <c r="G118" s="150"/>
      <c r="H118" s="150"/>
      <c r="I118" s="151"/>
      <c r="J118" s="340"/>
      <c r="K118" s="117"/>
    </row>
    <row r="119" spans="1:11" ht="60.75" customHeight="1" x14ac:dyDescent="0.25">
      <c r="A119" s="148" t="s">
        <v>114</v>
      </c>
      <c r="B119" s="343" t="s">
        <v>164</v>
      </c>
      <c r="C119" s="344"/>
      <c r="D119" s="211"/>
      <c r="E119" s="196"/>
      <c r="F119" s="196"/>
      <c r="G119" s="109"/>
      <c r="H119" s="111" t="str">
        <f t="shared" ref="H119" si="14">IF(G119&lt;&gt;"","",IF(COUNTA(D119:F119)=0,"",COUNTA(D119)*0+COUNTA(E119)*1+COUNTA(F119)*2))</f>
        <v/>
      </c>
      <c r="I119" s="321">
        <f>IF(COUNTBLANK(H119:H126)=2,"",SUM(H119:H126))</f>
        <v>0</v>
      </c>
      <c r="J119" s="341"/>
      <c r="K119" s="181"/>
    </row>
    <row r="120" spans="1:11" ht="51.75" customHeight="1" x14ac:dyDescent="0.25">
      <c r="A120" s="155" t="s">
        <v>64</v>
      </c>
      <c r="B120" s="314" t="s">
        <v>217</v>
      </c>
      <c r="C120" s="315"/>
      <c r="D120" s="217"/>
      <c r="E120" s="193"/>
      <c r="F120" s="193"/>
      <c r="G120" s="87"/>
      <c r="H120" s="36" t="str">
        <f t="shared" ref="H120:H126" si="15">IF(G120&lt;&gt;"","",IF(COUNTA(D120:F120)=0,"",COUNTA(D120)*0+COUNTA(E120)*1+COUNTA(F120)*2))</f>
        <v/>
      </c>
      <c r="I120" s="321"/>
      <c r="J120" s="341"/>
      <c r="K120" s="161"/>
    </row>
    <row r="121" spans="1:11" ht="66" customHeight="1" x14ac:dyDescent="0.25">
      <c r="A121" s="155" t="s">
        <v>65</v>
      </c>
      <c r="B121" s="349" t="s">
        <v>219</v>
      </c>
      <c r="C121" s="350"/>
      <c r="D121" s="217"/>
      <c r="E121" s="193"/>
      <c r="F121" s="193"/>
      <c r="G121" s="87"/>
      <c r="H121" s="36" t="str">
        <f t="shared" si="15"/>
        <v/>
      </c>
      <c r="I121" s="321"/>
      <c r="J121" s="341"/>
      <c r="K121" s="161"/>
    </row>
    <row r="122" spans="1:11" ht="57.75" customHeight="1" x14ac:dyDescent="0.25">
      <c r="A122" s="240" t="s">
        <v>78</v>
      </c>
      <c r="B122" s="234" t="s">
        <v>218</v>
      </c>
      <c r="C122" s="235"/>
      <c r="D122" s="217"/>
      <c r="E122" s="193"/>
      <c r="F122" s="193"/>
      <c r="G122" s="87"/>
      <c r="H122" s="36" t="str">
        <f t="shared" si="15"/>
        <v/>
      </c>
      <c r="I122" s="321"/>
      <c r="J122" s="341"/>
      <c r="K122" s="161"/>
    </row>
    <row r="123" spans="1:11" ht="21" customHeight="1" x14ac:dyDescent="0.25">
      <c r="A123" s="240"/>
      <c r="B123" s="236" t="s">
        <v>115</v>
      </c>
      <c r="C123" s="237"/>
      <c r="D123" s="217"/>
      <c r="E123" s="193"/>
      <c r="F123" s="193"/>
      <c r="G123" s="87"/>
      <c r="H123" s="36" t="str">
        <f t="shared" si="15"/>
        <v/>
      </c>
      <c r="I123" s="321"/>
      <c r="J123" s="341"/>
      <c r="K123" s="161"/>
    </row>
    <row r="124" spans="1:11" ht="28.5" customHeight="1" x14ac:dyDescent="0.25">
      <c r="A124" s="240"/>
      <c r="B124" s="236" t="s">
        <v>116</v>
      </c>
      <c r="C124" s="237"/>
      <c r="D124" s="217"/>
      <c r="E124" s="193"/>
      <c r="F124" s="193"/>
      <c r="G124" s="87"/>
      <c r="H124" s="36" t="str">
        <f t="shared" si="15"/>
        <v/>
      </c>
      <c r="I124" s="321"/>
      <c r="J124" s="341"/>
      <c r="K124" s="161"/>
    </row>
    <row r="125" spans="1:11" ht="35.25" customHeight="1" x14ac:dyDescent="0.25">
      <c r="A125" s="240"/>
      <c r="B125" s="236" t="s">
        <v>117</v>
      </c>
      <c r="C125" s="237"/>
      <c r="D125" s="217"/>
      <c r="E125" s="193"/>
      <c r="F125" s="193"/>
      <c r="G125" s="87"/>
      <c r="H125" s="36" t="str">
        <f t="shared" si="15"/>
        <v/>
      </c>
      <c r="I125" s="321"/>
      <c r="J125" s="341"/>
      <c r="K125" s="161"/>
    </row>
    <row r="126" spans="1:11" ht="23.25" customHeight="1" thickBot="1" x14ac:dyDescent="0.3">
      <c r="A126" s="241"/>
      <c r="B126" s="238" t="s">
        <v>118</v>
      </c>
      <c r="C126" s="239"/>
      <c r="D126" s="212"/>
      <c r="E126" s="202"/>
      <c r="F126" s="202"/>
      <c r="G126" s="88"/>
      <c r="H126" s="77" t="str">
        <f t="shared" si="15"/>
        <v/>
      </c>
      <c r="I126" s="321"/>
      <c r="J126" s="341"/>
      <c r="K126" s="165"/>
    </row>
    <row r="127" spans="1:11" s="25" customFormat="1" ht="25.15" customHeight="1" thickBot="1" x14ac:dyDescent="0.3">
      <c r="A127" s="242" t="s">
        <v>80</v>
      </c>
      <c r="B127" s="243"/>
      <c r="C127" s="244"/>
      <c r="D127" s="150"/>
      <c r="E127" s="150"/>
      <c r="F127" s="150"/>
      <c r="G127" s="150"/>
      <c r="H127" s="150"/>
      <c r="I127" s="151"/>
      <c r="J127" s="341"/>
      <c r="K127" s="182"/>
    </row>
    <row r="128" spans="1:11" ht="49.5" customHeight="1" x14ac:dyDescent="0.25">
      <c r="A128" s="154" t="s">
        <v>119</v>
      </c>
      <c r="B128" s="343" t="s">
        <v>221</v>
      </c>
      <c r="C128" s="344"/>
      <c r="D128" s="104"/>
      <c r="E128" s="104"/>
      <c r="F128" s="20"/>
      <c r="G128" s="107"/>
      <c r="H128" s="21" t="str">
        <f t="shared" ref="H128" si="16">IF(G128&lt;&gt;"","",IF(COUNTA(D128:F128)=0,"",COUNTA(D128)*0+COUNTA(E128)*1+COUNTA(F128)*2))</f>
        <v/>
      </c>
      <c r="I128" s="320">
        <f>IF(COUNTBLANK(H128:H130)=2,"",SUM(H128:H130))</f>
        <v>0</v>
      </c>
      <c r="J128" s="341"/>
      <c r="K128" s="166"/>
    </row>
    <row r="129" spans="1:11" ht="57.6" customHeight="1" x14ac:dyDescent="0.25">
      <c r="A129" s="155" t="s">
        <v>81</v>
      </c>
      <c r="B129" s="314" t="s">
        <v>220</v>
      </c>
      <c r="C129" s="315"/>
      <c r="D129" s="34"/>
      <c r="E129" s="23"/>
      <c r="F129" s="23"/>
      <c r="G129" s="87"/>
      <c r="H129" s="36" t="str">
        <f t="shared" ref="H129:H130" si="17">IF(G129&lt;&gt;"","",IF(COUNTA(D129:F129)=0,"",COUNTA(D129)*0+COUNTA(E129)*1+COUNTA(F129)*2))</f>
        <v/>
      </c>
      <c r="I129" s="321"/>
      <c r="J129" s="341"/>
      <c r="K129" s="161"/>
    </row>
    <row r="130" spans="1:11" ht="52.5" customHeight="1" thickBot="1" x14ac:dyDescent="0.3">
      <c r="A130" s="156" t="s">
        <v>120</v>
      </c>
      <c r="B130" s="345" t="s">
        <v>222</v>
      </c>
      <c r="C130" s="346"/>
      <c r="D130" s="183"/>
      <c r="E130" s="79"/>
      <c r="F130" s="79"/>
      <c r="G130" s="108"/>
      <c r="H130" s="77" t="str">
        <f t="shared" si="17"/>
        <v/>
      </c>
      <c r="I130" s="348"/>
      <c r="J130" s="342"/>
      <c r="K130" s="165"/>
    </row>
  </sheetData>
  <sheetProtection sheet="1" objects="1" scenarios="1" formatColumns="0" formatRows="0"/>
  <mergeCells count="166">
    <mergeCell ref="A54:A55"/>
    <mergeCell ref="B55:C55"/>
    <mergeCell ref="B60:C60"/>
    <mergeCell ref="B61:C61"/>
    <mergeCell ref="I34:I43"/>
    <mergeCell ref="J34:J61"/>
    <mergeCell ref="I45:I57"/>
    <mergeCell ref="I59:I61"/>
    <mergeCell ref="A58:C58"/>
    <mergeCell ref="B59:C59"/>
    <mergeCell ref="B54:C54"/>
    <mergeCell ref="B47:C47"/>
    <mergeCell ref="B49:C49"/>
    <mergeCell ref="B50:C50"/>
    <mergeCell ref="B51:C51"/>
    <mergeCell ref="B53:C53"/>
    <mergeCell ref="B56:C56"/>
    <mergeCell ref="B57:C57"/>
    <mergeCell ref="B45:C45"/>
    <mergeCell ref="B46:C46"/>
    <mergeCell ref="B42:C42"/>
    <mergeCell ref="B43:C43"/>
    <mergeCell ref="B48:C48"/>
    <mergeCell ref="B52:C52"/>
    <mergeCell ref="A51:A52"/>
    <mergeCell ref="J98:J130"/>
    <mergeCell ref="B128:C128"/>
    <mergeCell ref="B129:C129"/>
    <mergeCell ref="B130:C130"/>
    <mergeCell ref="I114:I117"/>
    <mergeCell ref="I119:I126"/>
    <mergeCell ref="I128:I130"/>
    <mergeCell ref="B121:C121"/>
    <mergeCell ref="B119:C119"/>
    <mergeCell ref="B120:C120"/>
    <mergeCell ref="A113:C113"/>
    <mergeCell ref="A118:C118"/>
    <mergeCell ref="B114:C114"/>
    <mergeCell ref="B115:C115"/>
    <mergeCell ref="B116:C116"/>
    <mergeCell ref="B117:C117"/>
    <mergeCell ref="B112:C112"/>
    <mergeCell ref="B104:C104"/>
    <mergeCell ref="J64:J95"/>
    <mergeCell ref="I80:I84"/>
    <mergeCell ref="I86:I87"/>
    <mergeCell ref="I89:I95"/>
    <mergeCell ref="A62:C62"/>
    <mergeCell ref="A63:C63"/>
    <mergeCell ref="A97:C97"/>
    <mergeCell ref="B75:C75"/>
    <mergeCell ref="B76:C76"/>
    <mergeCell ref="B77:C77"/>
    <mergeCell ref="B81:C81"/>
    <mergeCell ref="A64:A65"/>
    <mergeCell ref="A66:A67"/>
    <mergeCell ref="B89:C89"/>
    <mergeCell ref="B90:C90"/>
    <mergeCell ref="A91:A92"/>
    <mergeCell ref="B91:C91"/>
    <mergeCell ref="B92:C92"/>
    <mergeCell ref="B87:C87"/>
    <mergeCell ref="A82:A83"/>
    <mergeCell ref="A71:A74"/>
    <mergeCell ref="B67:C67"/>
    <mergeCell ref="B74:C74"/>
    <mergeCell ref="B71:C71"/>
    <mergeCell ref="B70:C70"/>
    <mergeCell ref="A69:A70"/>
    <mergeCell ref="I104:I110"/>
    <mergeCell ref="I64:I78"/>
    <mergeCell ref="B82:C82"/>
    <mergeCell ref="B83:C83"/>
    <mergeCell ref="B84:C84"/>
    <mergeCell ref="A96:C96"/>
    <mergeCell ref="B68:C68"/>
    <mergeCell ref="B69:C69"/>
    <mergeCell ref="B64:C64"/>
    <mergeCell ref="B73:C73"/>
    <mergeCell ref="A103:C103"/>
    <mergeCell ref="I98:I102"/>
    <mergeCell ref="B80:C80"/>
    <mergeCell ref="B78:C78"/>
    <mergeCell ref="B99:C99"/>
    <mergeCell ref="B94:C94"/>
    <mergeCell ref="B105:C105"/>
    <mergeCell ref="B106:C106"/>
    <mergeCell ref="B107:C107"/>
    <mergeCell ref="B108:C108"/>
    <mergeCell ref="B109:C109"/>
    <mergeCell ref="B65:C65"/>
    <mergeCell ref="B66:C66"/>
    <mergeCell ref="A85:C85"/>
    <mergeCell ref="A111:C111"/>
    <mergeCell ref="A79:C79"/>
    <mergeCell ref="B72:C72"/>
    <mergeCell ref="B93:C93"/>
    <mergeCell ref="B95:C95"/>
    <mergeCell ref="A93:A94"/>
    <mergeCell ref="B110:C110"/>
    <mergeCell ref="A104:A110"/>
    <mergeCell ref="B98:C98"/>
    <mergeCell ref="B100:C100"/>
    <mergeCell ref="B102:C102"/>
    <mergeCell ref="B101:C101"/>
    <mergeCell ref="B86:C86"/>
    <mergeCell ref="A88:C88"/>
    <mergeCell ref="A19:C19"/>
    <mergeCell ref="B7:C7"/>
    <mergeCell ref="B8:C8"/>
    <mergeCell ref="B15:C15"/>
    <mergeCell ref="B9:C9"/>
    <mergeCell ref="B10:C10"/>
    <mergeCell ref="B11:C11"/>
    <mergeCell ref="B13:C13"/>
    <mergeCell ref="A11:A12"/>
    <mergeCell ref="B12:C12"/>
    <mergeCell ref="A14:A15"/>
    <mergeCell ref="J7:J18"/>
    <mergeCell ref="I17:I18"/>
    <mergeCell ref="A1:K1"/>
    <mergeCell ref="D2:G2"/>
    <mergeCell ref="H2:H4"/>
    <mergeCell ref="I2:I4"/>
    <mergeCell ref="J2:J4"/>
    <mergeCell ref="K2:K4"/>
    <mergeCell ref="A2:C4"/>
    <mergeCell ref="A5:C5"/>
    <mergeCell ref="A6:C6"/>
    <mergeCell ref="A16:C16"/>
    <mergeCell ref="B122:C122"/>
    <mergeCell ref="B123:C123"/>
    <mergeCell ref="B124:C124"/>
    <mergeCell ref="B125:C125"/>
    <mergeCell ref="B126:C126"/>
    <mergeCell ref="A122:A126"/>
    <mergeCell ref="A127:C127"/>
    <mergeCell ref="I7:I15"/>
    <mergeCell ref="B22:C22"/>
    <mergeCell ref="A32:C32"/>
    <mergeCell ref="A33:C33"/>
    <mergeCell ref="B17:C17"/>
    <mergeCell ref="B18:C18"/>
    <mergeCell ref="B21:C21"/>
    <mergeCell ref="B23:C23"/>
    <mergeCell ref="B14:C14"/>
    <mergeCell ref="I21:I25"/>
    <mergeCell ref="B24:C24"/>
    <mergeCell ref="B25:C25"/>
    <mergeCell ref="A44:C44"/>
    <mergeCell ref="B34:C34"/>
    <mergeCell ref="B35:C35"/>
    <mergeCell ref="B36:C36"/>
    <mergeCell ref="A30:A31"/>
    <mergeCell ref="B31:C31"/>
    <mergeCell ref="B30:C30"/>
    <mergeCell ref="I27:I31"/>
    <mergeCell ref="J21:J31"/>
    <mergeCell ref="B37:C37"/>
    <mergeCell ref="B39:C39"/>
    <mergeCell ref="B41:C41"/>
    <mergeCell ref="B40:C40"/>
    <mergeCell ref="B38:C38"/>
    <mergeCell ref="B27:C27"/>
    <mergeCell ref="B28:C28"/>
    <mergeCell ref="B29:C29"/>
  </mergeCells>
  <pageMargins left="0.70866141732283472" right="0.70866141732283472" top="0.74803149606299213" bottom="0.74803149606299213" header="0.31496062992125984" footer="0.31496062992125984"/>
  <pageSetup paperSize="9" scale="65" fitToHeight="3" orientation="landscape" r:id="rId1"/>
  <headerFooter>
    <oddFooter>&amp;CINS FORM 88 - rév. 0</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24"/>
  <sheetViews>
    <sheetView workbookViewId="0">
      <selection activeCell="B12" sqref="B12"/>
    </sheetView>
  </sheetViews>
  <sheetFormatPr baseColWidth="10" defaultRowHeight="15" x14ac:dyDescent="0.25"/>
  <cols>
    <col min="1" max="1" width="68" customWidth="1"/>
    <col min="2" max="2" width="12.5703125" customWidth="1"/>
  </cols>
  <sheetData>
    <row r="1" spans="1:2" ht="8.4499999999999993" customHeight="1" thickBot="1" x14ac:dyDescent="0.3"/>
    <row r="2" spans="1:2" ht="31.15" customHeight="1" thickBot="1" x14ac:dyDescent="0.3">
      <c r="A2" s="66" t="s">
        <v>82</v>
      </c>
      <c r="B2" s="40" t="s">
        <v>14</v>
      </c>
    </row>
    <row r="3" spans="1:2" ht="25.15" customHeight="1" thickBot="1" x14ac:dyDescent="0.3">
      <c r="A3" s="65" t="s">
        <v>9</v>
      </c>
      <c r="B3" s="73">
        <f>'Auto-évaluation'!J7/(22-2*COUNTA('Auto-évaluation'!G7:'Auto-évaluation'!G18))</f>
        <v>0</v>
      </c>
    </row>
    <row r="4" spans="1:2" ht="25.15" customHeight="1" x14ac:dyDescent="0.25">
      <c r="A4" s="69" t="s">
        <v>74</v>
      </c>
      <c r="B4" s="74" t="e">
        <f>'Auto-évaluation'!I7/(18-2*COUNTA('Auto-évaluation'!G7:'Auto-évaluation'!G15))</f>
        <v>#VALUE!</v>
      </c>
    </row>
    <row r="5" spans="1:2" ht="25.15" customHeight="1" thickBot="1" x14ac:dyDescent="0.3">
      <c r="A5" s="70" t="s">
        <v>73</v>
      </c>
      <c r="B5" s="75">
        <f>'Auto-évaluation'!I17/(4-2*COUNTA('Auto-évaluation'!G17:'Auto-évaluation'!G18))</f>
        <v>0</v>
      </c>
    </row>
    <row r="6" spans="1:2" ht="25.15" customHeight="1" x14ac:dyDescent="0.25">
      <c r="A6" s="138" t="s">
        <v>10</v>
      </c>
      <c r="B6" s="139" t="e">
        <f>'Auto-évaluation'!J21/(20-2*COUNTA('Auto-évaluation'!G21:'Auto-évaluation'!G31))</f>
        <v>#VALUE!</v>
      </c>
    </row>
    <row r="7" spans="1:2" ht="25.15" customHeight="1" x14ac:dyDescent="0.25">
      <c r="A7" s="141" t="s">
        <v>24</v>
      </c>
      <c r="B7" s="76" t="e">
        <f>'Auto-évaluation'!I21/(10-2*COUNTA('Auto-évaluation'!G21:'Auto-évaluation'!G25))</f>
        <v>#VALUE!</v>
      </c>
    </row>
    <row r="8" spans="1:2" ht="25.15" customHeight="1" thickBot="1" x14ac:dyDescent="0.3">
      <c r="A8" s="140" t="s">
        <v>111</v>
      </c>
      <c r="B8" s="146" t="e">
        <f>'Auto-évaluation'!I27/(10-2*COUNTA('Auto-évaluation'!G27:'Auto-évaluation'!G31))</f>
        <v>#VALUE!</v>
      </c>
    </row>
    <row r="9" spans="1:2" ht="25.15" customHeight="1" thickBot="1" x14ac:dyDescent="0.3">
      <c r="A9" s="64" t="s">
        <v>11</v>
      </c>
      <c r="B9" s="73">
        <f>'Auto-évaluation'!J34/(52-2*COUNTA('Auto-évaluation'!G34:'Auto-évaluation'!G61))</f>
        <v>0</v>
      </c>
    </row>
    <row r="10" spans="1:2" ht="25.15" customHeight="1" x14ac:dyDescent="0.25">
      <c r="A10" s="67" t="s">
        <v>96</v>
      </c>
      <c r="B10" s="74" t="e">
        <f>'Auto-évaluation'!I34/(20-2*COUNTA('Auto-évaluation'!G34:'Auto-évaluation'!G43))</f>
        <v>#VALUE!</v>
      </c>
    </row>
    <row r="11" spans="1:2" ht="25.15" customHeight="1" x14ac:dyDescent="0.25">
      <c r="A11" s="142" t="s">
        <v>112</v>
      </c>
      <c r="B11" s="76">
        <f>'Auto-évaluation'!I45/(26-2*COUNTA('Auto-évaluation'!G45:'Auto-évaluation'!G57))</f>
        <v>0</v>
      </c>
    </row>
    <row r="12" spans="1:2" ht="25.15" customHeight="1" thickBot="1" x14ac:dyDescent="0.3">
      <c r="A12" s="68" t="s">
        <v>98</v>
      </c>
      <c r="B12" s="75" t="e">
        <f>'Auto-évaluation'!I59/(6-2*COUNTA('Auto-évaluation'!G59:'Auto-évaluation'!G61))</f>
        <v>#VALUE!</v>
      </c>
    </row>
    <row r="13" spans="1:2" ht="25.15" customHeight="1" thickBot="1" x14ac:dyDescent="0.3">
      <c r="A13" s="63" t="s">
        <v>12</v>
      </c>
      <c r="B13" s="73" t="e">
        <f>'Auto-évaluation'!J64/(58-2*COUNTA('Auto-évaluation'!G64:'Auto-évaluation'!G95))</f>
        <v>#VALUE!</v>
      </c>
    </row>
    <row r="14" spans="1:2" ht="25.15" customHeight="1" x14ac:dyDescent="0.25">
      <c r="A14" s="71" t="s">
        <v>25</v>
      </c>
      <c r="B14" s="74" t="e">
        <f>'Auto-évaluation'!I64/(30-2*COUNTA('Auto-évaluation'!G64:'Auto-évaluation'!G78))</f>
        <v>#VALUE!</v>
      </c>
    </row>
    <row r="15" spans="1:2" ht="30.75" customHeight="1" x14ac:dyDescent="0.25">
      <c r="A15" s="71" t="s">
        <v>35</v>
      </c>
      <c r="B15" s="74" t="e">
        <f>'Auto-évaluation'!I80/(10-2*COUNTA('Auto-évaluation'!G80:'Auto-évaluation'!G84))</f>
        <v>#VALUE!</v>
      </c>
    </row>
    <row r="16" spans="1:2" ht="25.15" customHeight="1" x14ac:dyDescent="0.25">
      <c r="A16" s="71" t="s">
        <v>40</v>
      </c>
      <c r="B16" s="74" t="e">
        <f>'Auto-évaluation'!I86/(4-2*COUNTA('Auto-évaluation'!G86:'Auto-évaluation'!G87))</f>
        <v>#VALUE!</v>
      </c>
    </row>
    <row r="17" spans="1:2" ht="25.15" customHeight="1" thickBot="1" x14ac:dyDescent="0.3">
      <c r="A17" s="72" t="s">
        <v>43</v>
      </c>
      <c r="B17" s="75" t="e">
        <f>'Auto-évaluation'!I89/(14-2*COUNTA('Auto-évaluation'!G89:'Auto-évaluation'!G95))</f>
        <v>#VALUE!</v>
      </c>
    </row>
    <row r="18" spans="1:2" ht="27.75" customHeight="1" thickBot="1" x14ac:dyDescent="0.3">
      <c r="A18" s="41" t="s">
        <v>13</v>
      </c>
      <c r="B18" s="73">
        <f>'Auto-évaluation'!J98/(56-2*COUNTA('Auto-évaluation'!G98:'Auto-évaluation'!G130))</f>
        <v>0</v>
      </c>
    </row>
    <row r="19" spans="1:2" ht="24.75" customHeight="1" x14ac:dyDescent="0.25">
      <c r="A19" s="119" t="s">
        <v>50</v>
      </c>
      <c r="B19" s="74">
        <f>'Auto-évaluation'!I98/(10-2*COUNTA('Auto-évaluation'!G98:'Auto-évaluation'!G102))</f>
        <v>0</v>
      </c>
    </row>
    <row r="20" spans="1:2" ht="24.75" customHeight="1" x14ac:dyDescent="0.25">
      <c r="A20" s="42" t="s">
        <v>56</v>
      </c>
      <c r="B20" s="76">
        <f>'Auto-évaluation'!I104/(14-2*COUNTA('Auto-évaluation'!G104:'Auto-évaluation'!G110))</f>
        <v>0</v>
      </c>
    </row>
    <row r="21" spans="1:2" ht="24.75" customHeight="1" x14ac:dyDescent="0.25">
      <c r="A21" s="42" t="s">
        <v>58</v>
      </c>
      <c r="B21" s="76">
        <f>'Auto-évaluation'!I112/(2-2*COUNTA('Auto-évaluation'!G112:'Auto-évaluation'!G112))</f>
        <v>0</v>
      </c>
    </row>
    <row r="22" spans="1:2" ht="24.75" customHeight="1" x14ac:dyDescent="0.25">
      <c r="A22" s="42" t="s">
        <v>59</v>
      </c>
      <c r="B22" s="76">
        <f>'Auto-évaluation'!I114/(8-2*COUNTA('Auto-évaluation'!G114:'Auto-évaluation'!G117))</f>
        <v>0</v>
      </c>
    </row>
    <row r="23" spans="1:2" ht="24.75" customHeight="1" x14ac:dyDescent="0.25">
      <c r="A23" s="42" t="s">
        <v>79</v>
      </c>
      <c r="B23" s="76">
        <f>'Auto-évaluation'!I119/(16-2*COUNTA('Auto-évaluation'!G119:'Auto-évaluation'!G126))</f>
        <v>0</v>
      </c>
    </row>
    <row r="24" spans="1:2" ht="24.75" customHeight="1" thickBot="1" x14ac:dyDescent="0.3">
      <c r="A24" s="43" t="s">
        <v>80</v>
      </c>
      <c r="B24" s="76">
        <f>'Auto-évaluation'!I128/(6-2*COUNTA('Auto-évaluation'!G128:'Auto-évaluation'!G130))</f>
        <v>0</v>
      </c>
    </row>
  </sheetData>
  <sheetProtection sheet="1" objects="1" scenarios="1"/>
  <conditionalFormatting sqref="B3:B24">
    <cfRule type="cellIs" dxfId="2" priority="4" operator="equal">
      <formula>1</formula>
    </cfRule>
    <cfRule type="cellIs" dxfId="1" priority="5" operator="between">
      <formula>0.5</formula>
      <formula>0.99</formula>
    </cfRule>
    <cfRule type="cellIs" dxfId="0" priority="6" operator="lessThan">
      <formula>0.5</formula>
    </cfRule>
  </conditionalFormatting>
  <pageMargins left="0.70866141732283472" right="0.70866141732283472" top="0.74803149606299213" bottom="0.74803149606299213" header="0.31496062992125984" footer="0.31496062992125984"/>
  <pageSetup paperSize="9" scale="52" orientation="landscape" r:id="rId1"/>
  <headerFooter>
    <oddFooter>&amp;CINS FORM 88 - rév. 0</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24"/>
  <sheetViews>
    <sheetView workbookViewId="0">
      <selection activeCell="J10" sqref="J10"/>
    </sheetView>
  </sheetViews>
  <sheetFormatPr baseColWidth="10" defaultRowHeight="15" x14ac:dyDescent="0.25"/>
  <cols>
    <col min="1" max="1" width="3.7109375" customWidth="1"/>
    <col min="2" max="2" width="52.85546875" style="46" bestFit="1" customWidth="1"/>
    <col min="3" max="6" width="16.7109375" style="46" customWidth="1"/>
    <col min="7" max="8" width="11.42578125" hidden="1" customWidth="1"/>
  </cols>
  <sheetData>
    <row r="1" spans="1:8" ht="9.75" customHeight="1" x14ac:dyDescent="0.5">
      <c r="A1" s="381"/>
      <c r="B1" s="382"/>
      <c r="C1" s="382"/>
      <c r="D1" s="382"/>
      <c r="E1" s="382"/>
      <c r="F1" s="382"/>
      <c r="G1" s="382"/>
      <c r="H1" s="383"/>
    </row>
    <row r="2" spans="1:8" ht="18.75" x14ac:dyDescent="0.3">
      <c r="A2" s="45" t="s">
        <v>15</v>
      </c>
      <c r="B2" s="47"/>
      <c r="C2" s="47"/>
      <c r="D2" s="47"/>
      <c r="E2" s="47"/>
      <c r="F2" s="47"/>
      <c r="G2" s="3"/>
    </row>
    <row r="3" spans="1:8" ht="12.75" customHeight="1" x14ac:dyDescent="0.3">
      <c r="A3" s="11"/>
      <c r="B3" s="48"/>
      <c r="C3" s="384"/>
      <c r="D3" s="384"/>
      <c r="E3" s="384"/>
      <c r="F3" s="384"/>
      <c r="G3" s="3"/>
    </row>
    <row r="4" spans="1:8" ht="36.75" customHeight="1" x14ac:dyDescent="0.25">
      <c r="A4" s="44" t="s">
        <v>0</v>
      </c>
      <c r="B4" s="49" t="s">
        <v>246</v>
      </c>
      <c r="C4" s="385" t="s">
        <v>248</v>
      </c>
      <c r="D4" s="385"/>
      <c r="E4" s="385"/>
      <c r="F4" s="385"/>
      <c r="G4" s="3"/>
    </row>
    <row r="5" spans="1:8" ht="9.9499999999999993" customHeight="1" x14ac:dyDescent="0.25">
      <c r="A5" s="44"/>
      <c r="B5" s="49"/>
      <c r="C5" s="386"/>
      <c r="D5" s="386"/>
      <c r="E5" s="386"/>
      <c r="F5" s="386"/>
      <c r="G5" s="3"/>
    </row>
    <row r="6" spans="1:8" ht="36.75" customHeight="1" x14ac:dyDescent="0.25">
      <c r="A6" s="44" t="s">
        <v>0</v>
      </c>
      <c r="B6" s="49" t="s">
        <v>247</v>
      </c>
      <c r="C6" s="385" t="s">
        <v>249</v>
      </c>
      <c r="D6" s="385"/>
      <c r="E6" s="385"/>
      <c r="F6" s="385"/>
      <c r="G6" s="3"/>
    </row>
    <row r="7" spans="1:8" ht="9.9499999999999993" customHeight="1" x14ac:dyDescent="0.25">
      <c r="A7" s="44"/>
      <c r="B7" s="49"/>
      <c r="C7" s="386"/>
      <c r="D7" s="386"/>
      <c r="E7" s="386"/>
      <c r="F7" s="386"/>
      <c r="G7" s="3"/>
    </row>
    <row r="8" spans="1:8" ht="49.5" customHeight="1" x14ac:dyDescent="0.25">
      <c r="A8" s="44" t="s">
        <v>0</v>
      </c>
      <c r="B8" s="49" t="s">
        <v>244</v>
      </c>
      <c r="C8" s="385" t="s">
        <v>245</v>
      </c>
      <c r="D8" s="385"/>
      <c r="E8" s="385"/>
      <c r="F8" s="385"/>
    </row>
    <row r="9" spans="1:8" ht="9.9499999999999993" customHeight="1" x14ac:dyDescent="0.25">
      <c r="A9" s="44"/>
      <c r="B9" s="49"/>
      <c r="C9" s="386"/>
      <c r="D9" s="386"/>
      <c r="E9" s="386"/>
      <c r="F9" s="386"/>
    </row>
    <row r="10" spans="1:8" ht="36" customHeight="1" x14ac:dyDescent="0.25">
      <c r="A10" s="44" t="s">
        <v>0</v>
      </c>
      <c r="B10" s="49" t="s">
        <v>235</v>
      </c>
      <c r="C10" s="385" t="s">
        <v>236</v>
      </c>
      <c r="D10" s="385"/>
      <c r="E10" s="385"/>
      <c r="F10" s="385"/>
    </row>
    <row r="11" spans="1:8" ht="9.9499999999999993" customHeight="1" x14ac:dyDescent="0.25">
      <c r="A11" s="44"/>
      <c r="B11" s="49"/>
      <c r="C11" s="386"/>
      <c r="D11" s="386"/>
      <c r="E11" s="386"/>
      <c r="F11" s="386"/>
    </row>
    <row r="12" spans="1:8" ht="36" customHeight="1" x14ac:dyDescent="0.25">
      <c r="A12" s="44" t="s">
        <v>0</v>
      </c>
      <c r="B12" s="49" t="s">
        <v>231</v>
      </c>
      <c r="C12" s="385" t="s">
        <v>232</v>
      </c>
      <c r="D12" s="385"/>
      <c r="E12" s="385"/>
      <c r="F12" s="385"/>
    </row>
    <row r="13" spans="1:8" ht="9.9499999999999993" customHeight="1" x14ac:dyDescent="0.25">
      <c r="A13" s="44"/>
      <c r="B13" s="49"/>
      <c r="C13" s="386"/>
      <c r="D13" s="386"/>
      <c r="E13" s="386"/>
      <c r="F13" s="386"/>
    </row>
    <row r="14" spans="1:8" ht="36" customHeight="1" x14ac:dyDescent="0.25">
      <c r="A14" s="44" t="s">
        <v>0</v>
      </c>
      <c r="B14" s="49" t="s">
        <v>233</v>
      </c>
      <c r="C14" s="385" t="s">
        <v>234</v>
      </c>
      <c r="D14" s="385"/>
      <c r="E14" s="385"/>
      <c r="F14" s="385"/>
    </row>
    <row r="15" spans="1:8" ht="9.9499999999999993" customHeight="1" x14ac:dyDescent="0.25">
      <c r="A15" s="44"/>
    </row>
    <row r="16" spans="1:8" ht="36" customHeight="1" x14ac:dyDescent="0.25">
      <c r="A16" s="44" t="s">
        <v>0</v>
      </c>
      <c r="B16" s="189" t="s">
        <v>241</v>
      </c>
      <c r="C16" s="385" t="s">
        <v>242</v>
      </c>
      <c r="D16" s="385"/>
      <c r="E16" s="385"/>
      <c r="F16" s="385"/>
    </row>
    <row r="17" spans="1:6" ht="9.9499999999999993" customHeight="1" x14ac:dyDescent="0.25">
      <c r="A17" s="44"/>
      <c r="B17" s="49"/>
      <c r="C17" s="386"/>
      <c r="D17" s="386"/>
      <c r="E17" s="386"/>
      <c r="F17" s="386"/>
    </row>
    <row r="18" spans="1:6" ht="36" customHeight="1" x14ac:dyDescent="0.25">
      <c r="A18" s="44" t="s">
        <v>0</v>
      </c>
      <c r="B18" s="189" t="s">
        <v>121</v>
      </c>
      <c r="C18" s="385" t="s">
        <v>243</v>
      </c>
      <c r="D18" s="385"/>
      <c r="E18" s="385"/>
      <c r="F18" s="385"/>
    </row>
    <row r="19" spans="1:6" ht="9.9499999999999993" customHeight="1" x14ac:dyDescent="0.25">
      <c r="A19" s="44"/>
      <c r="B19" s="49"/>
      <c r="C19" s="386"/>
      <c r="D19" s="386"/>
      <c r="E19" s="386"/>
      <c r="F19" s="386"/>
    </row>
    <row r="20" spans="1:6" ht="36" customHeight="1" x14ac:dyDescent="0.25">
      <c r="A20" s="44" t="s">
        <v>0</v>
      </c>
      <c r="B20" s="189" t="s">
        <v>237</v>
      </c>
      <c r="C20" s="385" t="s">
        <v>238</v>
      </c>
      <c r="D20" s="385"/>
      <c r="E20" s="385"/>
      <c r="F20" s="385"/>
    </row>
    <row r="21" spans="1:6" ht="9.9499999999999993" customHeight="1" x14ac:dyDescent="0.25">
      <c r="A21" s="44"/>
      <c r="B21" s="49"/>
      <c r="C21" s="386"/>
      <c r="D21" s="386"/>
      <c r="E21" s="386"/>
      <c r="F21" s="386"/>
    </row>
    <row r="22" spans="1:6" ht="36" customHeight="1" x14ac:dyDescent="0.25">
      <c r="A22" s="44" t="s">
        <v>0</v>
      </c>
      <c r="B22" s="189" t="s">
        <v>239</v>
      </c>
      <c r="C22" s="385" t="s">
        <v>240</v>
      </c>
      <c r="D22" s="385"/>
      <c r="E22" s="385"/>
      <c r="F22" s="385"/>
    </row>
    <row r="23" spans="1:6" ht="9.9499999999999993" customHeight="1" x14ac:dyDescent="0.25">
      <c r="A23" s="44"/>
      <c r="B23" s="49"/>
      <c r="C23" s="386"/>
      <c r="D23" s="386"/>
      <c r="E23" s="386"/>
      <c r="F23" s="386"/>
    </row>
    <row r="24" spans="1:6" ht="36" customHeight="1" x14ac:dyDescent="0.25">
      <c r="A24" s="44" t="s">
        <v>0</v>
      </c>
      <c r="B24" s="49" t="s">
        <v>229</v>
      </c>
      <c r="C24" s="385" t="s">
        <v>230</v>
      </c>
      <c r="D24" s="385"/>
      <c r="E24" s="385"/>
      <c r="F24" s="385"/>
    </row>
  </sheetData>
  <mergeCells count="22">
    <mergeCell ref="C13:F13"/>
    <mergeCell ref="C8:F8"/>
    <mergeCell ref="C5:F5"/>
    <mergeCell ref="C4:F4"/>
    <mergeCell ref="C6:F6"/>
    <mergeCell ref="C11:F11"/>
    <mergeCell ref="A1:H1"/>
    <mergeCell ref="C3:F3"/>
    <mergeCell ref="C24:F24"/>
    <mergeCell ref="C12:F12"/>
    <mergeCell ref="C14:F14"/>
    <mergeCell ref="C20:F20"/>
    <mergeCell ref="C22:F22"/>
    <mergeCell ref="C16:F16"/>
    <mergeCell ref="C7:F7"/>
    <mergeCell ref="C9:F9"/>
    <mergeCell ref="C17:F17"/>
    <mergeCell ref="C19:F19"/>
    <mergeCell ref="C23:F23"/>
    <mergeCell ref="C21:F21"/>
    <mergeCell ref="C10:F10"/>
    <mergeCell ref="C18:F18"/>
  </mergeCells>
  <pageMargins left="0.51181102362204722" right="0.51181102362204722" top="0.74803149606299213" bottom="0.55118110236220474" header="0.31496062992125984" footer="0.31496062992125984"/>
  <pageSetup paperSize="9" scale="74" orientation="portrait" r:id="rId1"/>
  <headerFooter>
    <oddFooter>&amp;CINS FORM 88 - rév. 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Page de Garde </vt:lpstr>
      <vt:lpstr>Auto-évaluation</vt:lpstr>
      <vt:lpstr>Graphiques</vt:lpstr>
      <vt:lpstr>Glossaire</vt:lpstr>
      <vt:lpstr>'Page de Garde '!Zone_d_impression</vt:lpstr>
    </vt:vector>
  </TitlesOfParts>
  <Company>COFRAC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Compétences objets d'une accréditation inspection</dc:title>
  <dc:creator>Section Inspection</dc:creator>
  <cp:lastModifiedBy>DBO</cp:lastModifiedBy>
  <cp:lastPrinted>2019-09-30T11:35:51Z</cp:lastPrinted>
  <dcterms:created xsi:type="dcterms:W3CDTF">2017-09-21T12:58:52Z</dcterms:created>
  <dcterms:modified xsi:type="dcterms:W3CDTF">2019-11-25T10:07:57Z</dcterms:modified>
</cp:coreProperties>
</file>