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CBI\AppData\Local\Temp\ObsysNET\20200922100802\"/>
    </mc:Choice>
  </mc:AlternateContent>
  <xr:revisionPtr revIDLastSave="0" documentId="13_ncr:1_{A8AE0D78-083B-4A7A-ACE1-FAE7AF1346A1}" xr6:coauthVersionLast="45" xr6:coauthVersionMax="45" xr10:uidLastSave="{00000000-0000-0000-0000-000000000000}"/>
  <bookViews>
    <workbookView xWindow="2985" yWindow="900" windowWidth="22200" windowHeight="14700" tabRatio="836" activeTab="1" xr2:uid="{00000000-000D-0000-FFFF-FFFF00000000}"/>
  </bookViews>
  <sheets>
    <sheet name="Page de Garde" sheetId="15" r:id="rId1"/>
    <sheet name="Auto-évaluation" sheetId="19" r:id="rId2"/>
    <sheet name="Graphiques" sheetId="20" r:id="rId3"/>
    <sheet name="Glossaire" sheetId="22" r:id="rId4"/>
  </sheets>
  <definedNames>
    <definedName name="_xlnm._FilterDatabase" localSheetId="3" hidden="1">Glossaire!$A$2:$F$4</definedName>
    <definedName name="OUI_NON">#REF!</definedName>
    <definedName name="_xlnm.Print_Area" localSheetId="0">'Page de Garde'!$A$1:$H$52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 i="19" l="1"/>
  <c r="H10" i="19"/>
  <c r="H9" i="19"/>
  <c r="H8" i="19"/>
  <c r="H7" i="19"/>
  <c r="H6" i="19"/>
  <c r="H158" i="19"/>
  <c r="H157" i="19"/>
  <c r="H156" i="19"/>
  <c r="H154" i="19"/>
  <c r="H153" i="19"/>
  <c r="H152" i="19"/>
  <c r="H151" i="19"/>
  <c r="H150" i="19"/>
  <c r="H149" i="19"/>
  <c r="H148" i="19"/>
  <c r="H147" i="19"/>
  <c r="H146" i="19"/>
  <c r="H144" i="19"/>
  <c r="H143" i="19"/>
  <c r="H142" i="19"/>
  <c r="H141" i="19"/>
  <c r="H139" i="19"/>
  <c r="H137" i="19"/>
  <c r="H136" i="19"/>
  <c r="H135" i="19"/>
  <c r="H134" i="19"/>
  <c r="H133" i="19"/>
  <c r="H132" i="19"/>
  <c r="H131" i="19"/>
  <c r="H129" i="19"/>
  <c r="H128" i="19"/>
  <c r="H127" i="19"/>
  <c r="H126" i="19"/>
  <c r="H125" i="19"/>
  <c r="H91" i="19"/>
  <c r="H92" i="19"/>
  <c r="H93" i="19"/>
  <c r="H95" i="19"/>
  <c r="H100" i="19"/>
  <c r="H99" i="19"/>
  <c r="H98" i="19"/>
  <c r="H97" i="19"/>
  <c r="H104" i="19"/>
  <c r="H103" i="19"/>
  <c r="H102" i="19"/>
  <c r="H62" i="19"/>
  <c r="H61" i="19"/>
  <c r="H60" i="19"/>
  <c r="H112" i="19"/>
  <c r="H57" i="19"/>
  <c r="H56" i="19"/>
  <c r="H55" i="19"/>
  <c r="H54" i="19"/>
  <c r="H53" i="19"/>
  <c r="H51" i="19"/>
  <c r="H50" i="19"/>
  <c r="H49" i="19"/>
  <c r="H48" i="19"/>
  <c r="H47" i="19"/>
  <c r="H46" i="19"/>
  <c r="H43" i="19"/>
  <c r="H42" i="19"/>
  <c r="H41" i="19"/>
  <c r="H40" i="19"/>
  <c r="H38" i="19"/>
  <c r="H37" i="19"/>
  <c r="H36" i="19"/>
  <c r="I102" i="19" l="1"/>
  <c r="B26" i="20" s="1"/>
  <c r="I95" i="19"/>
  <c r="B24" i="20" s="1"/>
  <c r="I156" i="19"/>
  <c r="B36" i="20" s="1"/>
  <c r="I146" i="19"/>
  <c r="B35" i="20" s="1"/>
  <c r="I141" i="19"/>
  <c r="B34" i="20" s="1"/>
  <c r="I131" i="19"/>
  <c r="B32" i="20" s="1"/>
  <c r="I125" i="19"/>
  <c r="B31" i="20" s="1"/>
  <c r="I60" i="19"/>
  <c r="B17" i="20" s="1"/>
  <c r="I40" i="19"/>
  <c r="B12" i="20" s="1"/>
  <c r="I36" i="19"/>
  <c r="B11" i="20" s="1"/>
  <c r="I91" i="19"/>
  <c r="B23" i="20" s="1"/>
  <c r="I97" i="19"/>
  <c r="B25" i="20" s="1"/>
  <c r="I53" i="19"/>
  <c r="B15" i="20" s="1"/>
  <c r="I46" i="19"/>
  <c r="B14" i="20" s="1"/>
  <c r="H33" i="19"/>
  <c r="I33" i="19" s="1"/>
  <c r="B9" i="20" s="1"/>
  <c r="H31" i="19"/>
  <c r="H30" i="19"/>
  <c r="H27" i="19"/>
  <c r="H28" i="19"/>
  <c r="H26" i="19"/>
  <c r="H24" i="19"/>
  <c r="H23" i="19"/>
  <c r="I23" i="19" s="1"/>
  <c r="B6" i="20" s="1"/>
  <c r="H21" i="19"/>
  <c r="H20" i="19"/>
  <c r="H19" i="19"/>
  <c r="H13" i="19"/>
  <c r="H14" i="19"/>
  <c r="H15" i="19"/>
  <c r="H16" i="19"/>
  <c r="H17" i="19"/>
  <c r="H18" i="19"/>
  <c r="J36" i="19" l="1"/>
  <c r="B10" i="20" s="1"/>
  <c r="I30" i="19"/>
  <c r="B8" i="20" s="1"/>
  <c r="I13" i="19"/>
  <c r="B5" i="20" s="1"/>
  <c r="I6" i="19" l="1"/>
  <c r="B4" i="20" s="1"/>
  <c r="I139" i="19"/>
  <c r="H122" i="19"/>
  <c r="H121" i="19"/>
  <c r="H120" i="19"/>
  <c r="H119" i="19"/>
  <c r="H118" i="19"/>
  <c r="H117" i="19"/>
  <c r="H109" i="19"/>
  <c r="H111" i="19"/>
  <c r="H108" i="19"/>
  <c r="H116" i="19"/>
  <c r="H115" i="19"/>
  <c r="H113" i="19"/>
  <c r="H107" i="19"/>
  <c r="H106" i="19"/>
  <c r="H87" i="19"/>
  <c r="H86" i="19"/>
  <c r="H89" i="19"/>
  <c r="H88" i="19"/>
  <c r="H77" i="19"/>
  <c r="H79" i="19"/>
  <c r="H78" i="19"/>
  <c r="H76" i="19"/>
  <c r="H75" i="19"/>
  <c r="H74" i="19"/>
  <c r="H73" i="19"/>
  <c r="H85" i="19"/>
  <c r="H84" i="19"/>
  <c r="H82" i="19"/>
  <c r="H81" i="19"/>
  <c r="H69" i="19"/>
  <c r="H68" i="19"/>
  <c r="H72" i="19"/>
  <c r="H71" i="19"/>
  <c r="H67" i="19"/>
  <c r="H66" i="19"/>
  <c r="J125" i="19" l="1"/>
  <c r="B30" i="20" s="1"/>
  <c r="B33" i="20"/>
  <c r="I111" i="19"/>
  <c r="B28" i="20" s="1"/>
  <c r="I115" i="19"/>
  <c r="B29" i="20" s="1"/>
  <c r="I106" i="19"/>
  <c r="B27" i="20" s="1"/>
  <c r="I84" i="19"/>
  <c r="B22" i="20" s="1"/>
  <c r="I71" i="19"/>
  <c r="B20" i="20" s="1"/>
  <c r="I66" i="19"/>
  <c r="B19" i="20" s="1"/>
  <c r="I81" i="19"/>
  <c r="B21" i="20" s="1"/>
  <c r="I26" i="19"/>
  <c r="H64" i="19"/>
  <c r="I64" i="19" s="1"/>
  <c r="B18" i="20" s="1"/>
  <c r="J6" i="19" l="1"/>
  <c r="B3" i="20" s="1"/>
  <c r="B7" i="20"/>
  <c r="J60" i="19"/>
  <c r="J46" i="19" l="1"/>
  <c r="B16" i="20" s="1"/>
  <c r="B13"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PKU</author>
  </authors>
  <commentList>
    <comment ref="G2" authorId="0" shapeId="0" xr:uid="{00000000-0006-0000-0100-000001000000}">
      <text>
        <r>
          <rPr>
            <b/>
            <sz val="9"/>
            <color indexed="81"/>
            <rFont val="Tahoma"/>
            <family val="2"/>
          </rPr>
          <t xml:space="preserve">
</t>
        </r>
        <r>
          <rPr>
            <sz val="9"/>
            <color indexed="81"/>
            <rFont val="Tahoma"/>
            <family val="2"/>
          </rPr>
          <t>Cette exigence ne s'applique pas du fait de la nature de notre activité ou de notre organisation</t>
        </r>
      </text>
    </comment>
  </commentList>
</comments>
</file>

<file path=xl/sharedStrings.xml><?xml version="1.0" encoding="utf-8"?>
<sst xmlns="http://schemas.openxmlformats.org/spreadsheetml/2006/main" count="342" uniqueCount="318">
  <si>
    <t>w</t>
  </si>
  <si>
    <t>TOTAL exigence</t>
  </si>
  <si>
    <t>TOTAL sous §</t>
  </si>
  <si>
    <t>TOTAL §</t>
  </si>
  <si>
    <t>COMMENTAIRES</t>
  </si>
  <si>
    <t>Oui et je peux
le prouver</t>
  </si>
  <si>
    <t>Partiellement
ou en cours</t>
  </si>
  <si>
    <t>Non</t>
  </si>
  <si>
    <t>Non applicable</t>
  </si>
  <si>
    <t>/</t>
  </si>
  <si>
    <t>4. EXIGENCES GENERALES</t>
  </si>
  <si>
    <t>5. EXIGENCES STRUCTURELLES</t>
  </si>
  <si>
    <t>6. EXIGENCES RELATIVES AUX RESSOURCES</t>
  </si>
  <si>
    <t>7. EXIGENCES RELATIVES AUX PROCESSUS</t>
  </si>
  <si>
    <t>8. EXIGENCES RELATIVES AU SYSTEME DE MANAGEMENT</t>
  </si>
  <si>
    <t>%</t>
  </si>
  <si>
    <t>GLOSSAIRE</t>
  </si>
  <si>
    <t>Pour chaque question, mettez une croix dans la case correspondant à l'avancement de votre démarche (une seule croix par question).</t>
  </si>
  <si>
    <t>Vous préparer à l'accréditation
OUTIL D'AUTO-EVALUATION SUIVANT LA NORME NF EN ISO/IEC 17065</t>
  </si>
  <si>
    <t>4.1. Domaine juridique et contractuel</t>
  </si>
  <si>
    <t>4.1.1</t>
  </si>
  <si>
    <t>4.1.2.1</t>
  </si>
  <si>
    <t xml:space="preserve">Votre organisme est-il l'entité juridique responsable des certifications délivrées ? </t>
  </si>
  <si>
    <t>4.1.2.2</t>
  </si>
  <si>
    <t xml:space="preserve">Ce contrat définit-il les responsabilités de l'OC et celles de ses clients ? </t>
  </si>
  <si>
    <t xml:space="preserve">Le contrat prévoit-il tous les engagements des clients cités dans la norme ? </t>
  </si>
  <si>
    <t>4.1.3.1</t>
  </si>
  <si>
    <t>4.1.3.2</t>
  </si>
  <si>
    <t>4.2. Gestion de l'impartialité</t>
  </si>
  <si>
    <t>4.2.5</t>
  </si>
  <si>
    <t>4.2.8</t>
  </si>
  <si>
    <t>4.2.9</t>
  </si>
  <si>
    <t>4.2.10</t>
  </si>
  <si>
    <t>4.2.11</t>
  </si>
  <si>
    <t>4.2.12</t>
  </si>
  <si>
    <t>4.3. Responsabilité et financement</t>
  </si>
  <si>
    <t>4.3.1</t>
  </si>
  <si>
    <t>4.3.2</t>
  </si>
  <si>
    <t>4.4. Conditions non discriminatoires</t>
  </si>
  <si>
    <t>4.4.3</t>
  </si>
  <si>
    <t>4.4.4</t>
  </si>
  <si>
    <t>4.5. Confidentialité</t>
  </si>
  <si>
    <t>4.6. Informations accessibles au public</t>
  </si>
  <si>
    <t>4.5.2</t>
  </si>
  <si>
    <t>4.6</t>
  </si>
  <si>
    <t>5.1. Organisation et direction</t>
  </si>
  <si>
    <t>5.1.1</t>
  </si>
  <si>
    <t>5.1.4</t>
  </si>
  <si>
    <t>5.2.1</t>
  </si>
  <si>
    <t>5.2.2</t>
  </si>
  <si>
    <t>5.2.3</t>
  </si>
  <si>
    <t>6.1. Personnel de l'organisme de certification</t>
  </si>
  <si>
    <t>6.2. Ressources pour l'évaluation</t>
  </si>
  <si>
    <t>6.1.1.1</t>
  </si>
  <si>
    <t>6.1.1.2</t>
  </si>
  <si>
    <t>6.1.1.3</t>
  </si>
  <si>
    <t>6.1.2.1</t>
  </si>
  <si>
    <t>6.1.2.2</t>
  </si>
  <si>
    <t>6.1.2.3</t>
  </si>
  <si>
    <t>6.2.1</t>
  </si>
  <si>
    <t>6.2.2.1</t>
  </si>
  <si>
    <t>6.2.2.2</t>
  </si>
  <si>
    <t>6.2.2.3</t>
  </si>
  <si>
    <t>6.2.2.4</t>
  </si>
  <si>
    <t>7.1. Généralités</t>
  </si>
  <si>
    <t>7.1.1</t>
  </si>
  <si>
    <t>7.1.2</t>
  </si>
  <si>
    <t>7.1.3</t>
  </si>
  <si>
    <t>7.2. Demande</t>
  </si>
  <si>
    <t>7.3. Revue de la demande</t>
  </si>
  <si>
    <t>7.2</t>
  </si>
  <si>
    <t>7.3.1</t>
  </si>
  <si>
    <t>7.3.4</t>
  </si>
  <si>
    <t>7.3.5</t>
  </si>
  <si>
    <t>7.4. Evaluation</t>
  </si>
  <si>
    <t>7.4.1</t>
  </si>
  <si>
    <t>7.4.2</t>
  </si>
  <si>
    <t>7.4.3</t>
  </si>
  <si>
    <t>7.4.4</t>
  </si>
  <si>
    <t>7.4.5</t>
  </si>
  <si>
    <t>7.4.6</t>
  </si>
  <si>
    <t>7.4.7</t>
  </si>
  <si>
    <t>7.4.8</t>
  </si>
  <si>
    <t>7.4.9</t>
  </si>
  <si>
    <t>7.5. Revue</t>
  </si>
  <si>
    <t>7.5.1</t>
  </si>
  <si>
    <t>7.5.2</t>
  </si>
  <si>
    <t>7.6.1</t>
  </si>
  <si>
    <t>7.6.2</t>
  </si>
  <si>
    <t>7.6.3</t>
  </si>
  <si>
    <t>7.6.4</t>
  </si>
  <si>
    <t>7.6.5</t>
  </si>
  <si>
    <t>7.6.6</t>
  </si>
  <si>
    <t>7.6. Décision de certification</t>
  </si>
  <si>
    <t>7.7. Documents de certification</t>
  </si>
  <si>
    <t>7.7.1</t>
  </si>
  <si>
    <t>7.7.2</t>
  </si>
  <si>
    <t>7.7.3</t>
  </si>
  <si>
    <t>7.8. Annuaire des produits certifiés</t>
  </si>
  <si>
    <t>7.8</t>
  </si>
  <si>
    <t>7.9. Surveillance</t>
  </si>
  <si>
    <t>7.9.1</t>
  </si>
  <si>
    <t>7.9.2</t>
  </si>
  <si>
    <t>7.9.3</t>
  </si>
  <si>
    <t>7.9.4</t>
  </si>
  <si>
    <t>7.10. Changements ayant des conséquences sur la certification</t>
  </si>
  <si>
    <t>7.10.1</t>
  </si>
  <si>
    <t>7.10.2</t>
  </si>
  <si>
    <t>7.10.3</t>
  </si>
  <si>
    <t>7.11. Résiliation, réduction, suspension ou retrait de la certification</t>
  </si>
  <si>
    <t>7.11.3</t>
  </si>
  <si>
    <t>7.11.6</t>
  </si>
  <si>
    <t>7.12. Enregistrements</t>
  </si>
  <si>
    <t>7.12.1</t>
  </si>
  <si>
    <t>7.12.2</t>
  </si>
  <si>
    <t>7.12.3</t>
  </si>
  <si>
    <t>7.13. Plaintes et appels</t>
  </si>
  <si>
    <t>7.13.1</t>
  </si>
  <si>
    <t>7.13.2</t>
  </si>
  <si>
    <t>7.13.3</t>
  </si>
  <si>
    <t>7.13.4</t>
  </si>
  <si>
    <t>7.13.5</t>
  </si>
  <si>
    <t>7.13.6</t>
  </si>
  <si>
    <t>7.13.9</t>
  </si>
  <si>
    <t>8.2.1</t>
  </si>
  <si>
    <t>8.2.2</t>
  </si>
  <si>
    <t>8.2.3</t>
  </si>
  <si>
    <t>8.2.4</t>
  </si>
  <si>
    <t>8.2.5</t>
  </si>
  <si>
    <t>8.6.1</t>
  </si>
  <si>
    <t>8.6.2</t>
  </si>
  <si>
    <t>8.6.3</t>
  </si>
  <si>
    <t>8.6.4</t>
  </si>
  <si>
    <t>4.2.1 &amp; 4.2.2</t>
  </si>
  <si>
    <t>4.2.3 et 4.2.4</t>
  </si>
  <si>
    <t>4.2.6 &amp; 4.2.7</t>
  </si>
  <si>
    <t xml:space="preserve">Quelles mesures sont prises par votre organisation en cas de menaces pour son impartialité ? </t>
  </si>
  <si>
    <t xml:space="preserve">Comment votre organisation s'assure que tout votre personnel (interne et externe) agit en tout impartialité ? </t>
  </si>
  <si>
    <t>Votre organisme a-t-il souscrit une assurance en responsabilité civile couvrant les activités de certification ? (portée et géographie)</t>
  </si>
  <si>
    <t>Comment votre organisation s'assure que son fonctionnement n'est pas discriminatoire ? (ni entraves, ni interdictions d'accès aux demandeurs)</t>
  </si>
  <si>
    <t>4.4.1 &amp; 4.4.2</t>
  </si>
  <si>
    <t xml:space="preserve">Votre organisation limite-t-elle ses actvités de certification au cadre de la portée de certification ? </t>
  </si>
  <si>
    <t>4.5.1 &amp; 4.5.3</t>
  </si>
  <si>
    <t xml:space="preserve">Votre organsiation est-elle organisée pour préserver l'impartialité ? </t>
  </si>
  <si>
    <t>5.1.2 &amp; 5.1.3</t>
  </si>
  <si>
    <t xml:space="preserve">Votre organisation dispose-t-elle d'un comité préservant l'impartialité ? 
Fournit-il des données d'entrée pour la revue de Direction ? </t>
  </si>
  <si>
    <t>5.2. Dispositif de préservation de l'impartialité (DPI)</t>
  </si>
  <si>
    <t>5.2.2 &amp; 5.2.4</t>
  </si>
  <si>
    <t xml:space="preserve">Les dossiers du personnel permettent-ils de retrouver tous les enregistrements listés ?  Y compris la date d'habilitation ? </t>
  </si>
  <si>
    <t xml:space="preserve">Le contrat avec le personnel prévoit -il : 
- de se conformer aux règles de certification ?
- de déclarer tout conflit d'intérêt  ? (passé, actuel ou futur pour lui et son employeur)
- de révéler toute menace sur l'impartialité ? (Ex : pressions, menaces, cadeaux, etc.)
Ses informations sont-elles utilisées comme donnée d'entrée pour identifier des risques de partialité ? </t>
  </si>
  <si>
    <t xml:space="preserve">Votre organisation a-t-il prévu dans ses procédures : 
- de conserver la responsabilité de toutes activités sous-traitées ? 
- de garantir l'impartailité des activités sous-traitées ? Ex : activités compatibles du sous-traitants, conflits d'intérêts du personnel)
- de tenir à jour une liste des sous-traitants ? 
- de suivre les actions correctives quand les sous-traitants sont défaillants ?
- d'informer le client par avance du recours à la sous-traitance ? </t>
  </si>
  <si>
    <t>Les produits des clients sont-ils contrôlés conformément au programme de certification identifié ? 
Cf. CERT REF 09</t>
  </si>
  <si>
    <t xml:space="preserve">Si des explications du programme de certification sont nécessaires, sont-elles élaborées par un comité compétent et impartial ? 
Sont-elles fournies sur demande ? </t>
  </si>
  <si>
    <t xml:space="preserve">Lors de cette étape, est-ce que votre organisation vérifie que : 
- les informations du client sont suffisantes ? 
- la liste des exigences du programme de certification est connue du client ? 
- le client a défini la portée de sa demande ? 
- elle a les moyens d'y répondre ? 
- elle a la compétence et la capacité pour réaliser les activités de certification ? </t>
  </si>
  <si>
    <t>7.3.2 &amp; 7.3.3</t>
  </si>
  <si>
    <t xml:space="preserve">Avez-vous prévu les cas où vous prenez en compte des certifications déjà octroyées au client pour ne pas réaliser certaines activités d'évaluation ? Si oui, où ces cas sont enregistrés  et justifiés ? </t>
  </si>
  <si>
    <t xml:space="preserve">Votre organisation a-t-elle un planning d'activités des évaluations de certification ? </t>
  </si>
  <si>
    <t xml:space="preserve">Avez-vous désigné les personnes internes affectées à chaque tâche d'évaluation ? </t>
  </si>
  <si>
    <t xml:space="preserve">Informez-vous votre client de toutes les non-conformités ? </t>
  </si>
  <si>
    <t xml:space="preserve">Si le client donne son accord, poursuivez vous le programme de certification ? </t>
  </si>
  <si>
    <t xml:space="preserve">Tous les résultats des évaluations sont-ils enregistrés avant la revue ? </t>
  </si>
  <si>
    <t xml:space="preserve">Les recommandations formulées lors de la revue sont-elles enregistrées ? </t>
  </si>
  <si>
    <t xml:space="preserve">Votre organisation conserve-t-elle son autorité sur les décisions de certification ? Interdit-elle la sous-traitance des décisions à des organismes tiers ? </t>
  </si>
  <si>
    <t xml:space="preserve">En cas de refus de certification, informez vous le client des raisons de ce refus ? </t>
  </si>
  <si>
    <t xml:space="preserve">Ce document de certification est-il signé par une personne habilitée de votre organisation ? </t>
  </si>
  <si>
    <t xml:space="preserve">Si la certification autorise un marquage du produit, des activités de surveillance sont-elles prévues pour garantir la validité permanente de la satisfaction des exigences produit ? </t>
  </si>
  <si>
    <t xml:space="preserve">Si la certification autorise un marquage du service ou processus certifié, des activités de surveillance sont-elles prévues pour garantir la validité permanente de la satisfaction des exigences par le processus ou le service ? </t>
  </si>
  <si>
    <t>7.11.1 &amp; 7.11.2</t>
  </si>
  <si>
    <t>7.11.4
&amp; 7.11.5</t>
  </si>
  <si>
    <t xml:space="preserve">Avez-vous prévu de préserver la confidentialité de ces enregistrements ? Notamment pendant leur transport, archivage ou transfert ? </t>
  </si>
  <si>
    <t xml:space="preserve">Avez-vous prévu un processus de traitement des plaintes et appels ? Les avez-vous enregistrés et tracés avec les actions entreprises ? </t>
  </si>
  <si>
    <t xml:space="preserve">Accusez-vous réception officiellement de chaque plainte et appel ? </t>
  </si>
  <si>
    <t>7.13.7 &amp; 7.13.8</t>
  </si>
  <si>
    <t xml:space="preserve">Avez-vous pris toutes les mesures nécessaires pour résoudre la plainte ou l'appel ? </t>
  </si>
  <si>
    <t>Une politique associée à des objectifs qualité a-elle été rédigée par la Direction de votre organisme ? A-t-elle été transmise à l'ensemble du personnel ? La politique est-elle appliquée par l'ensemble du personnel ?</t>
  </si>
  <si>
    <r>
      <t xml:space="preserve">Un membre de l'encadrement a-t-il été nommé afin de garantir le fonctionnement et la mise à jour du système de management ?
</t>
    </r>
    <r>
      <rPr>
        <i/>
        <sz val="11"/>
        <color theme="1"/>
        <rFont val="Arial"/>
        <family val="2"/>
      </rPr>
      <t>Ex. : Responsable qualité</t>
    </r>
  </si>
  <si>
    <r>
      <t xml:space="preserve">Les différents documents du système de management de votre organisme sont-ils bien identifiés et portent-ils tous une référence ?
</t>
    </r>
    <r>
      <rPr>
        <i/>
        <sz val="11"/>
        <color theme="1"/>
        <rFont val="Arial"/>
        <family val="2"/>
      </rPr>
      <t>Par exemple : manuel qualité, procédures, formulaires...</t>
    </r>
  </si>
  <si>
    <t xml:space="preserve">Existe-t-il une procédure permettant de maîtriser la documentation produite en interne tout comme celle émanant de l'exterieur de votre organisme et décrivant a minima :
- l'approbation des documents avant leur diffusion </t>
  </si>
  <si>
    <t>- l'identification des modifications apportées aux documents</t>
  </si>
  <si>
    <t>- la mise à disposition sur les lieux de travail des bonnes versions des documents applicables</t>
  </si>
  <si>
    <t>- l'identification facile des documents</t>
  </si>
  <si>
    <t>- la gestion des documents d'origine extérieure (ex. identification, diffusion…)</t>
  </si>
  <si>
    <t>- la gestion et l'identification des documents qui ne sont plus valides</t>
  </si>
  <si>
    <t>8.3.1 &amp; 8.3.2</t>
  </si>
  <si>
    <t>8.4.1 &amp; 8.4.2</t>
  </si>
  <si>
    <t>Avez-vous établi des procédures afin d'identifier, stocker, protéger, définir l'accessibilité, la durée de conservation et l'élimination des enregistrements (= preuves d'application du système de management) ? Ces règles respectent-elles les dispositions définies en matière de confidentialité ?</t>
  </si>
  <si>
    <r>
      <t xml:space="preserve">Avez-vous établi une procédure pour vérifier à intervalles planifiés que votre système de management demeure pertinent et efficace ?
</t>
    </r>
    <r>
      <rPr>
        <i/>
        <sz val="11"/>
        <color theme="1"/>
        <rFont val="Arial"/>
        <family val="2"/>
      </rPr>
      <t>= Revue de direction</t>
    </r>
  </si>
  <si>
    <t>Cette revue de direction est-elle réalisée tous les ans ?</t>
  </si>
  <si>
    <t>Conservez-vous les enregistrements (comptes-rendus et autres documents préparatoires) de ces revues ?</t>
  </si>
  <si>
    <t>8.5.1.1</t>
  </si>
  <si>
    <t>8.5.1.2</t>
  </si>
  <si>
    <t>8.5.2 &amp; 8.5.3</t>
  </si>
  <si>
    <t>Avez-vous défini un programme d'audit interne tenant compte de l'importance des secteurs/domaines/processus à auditer et des résultats des audits précédents ?</t>
  </si>
  <si>
    <t xml:space="preserve">- les auditeurs sont compétents pour les audits à mener, </t>
  </si>
  <si>
    <t xml:space="preserve">- les auditeurs n'auditent pas leur propre travail, </t>
  </si>
  <si>
    <t>- les audités sont tenus informés des résultats de l'audit,</t>
  </si>
  <si>
    <t xml:space="preserve">- toutes les actions correctives et opportunités d'amélioration sont identifiées et mises en œuvre, </t>
  </si>
  <si>
    <t>- un rapport d'audit est établi.</t>
  </si>
  <si>
    <t>§8.7.1 &amp; 8.8.1</t>
  </si>
  <si>
    <t>Avez-vous établi des règles écrites (=procédures) permettant d'identifier et de traiter les non-conformités et les actions préventives ?</t>
  </si>
  <si>
    <t>§8.7.2</t>
  </si>
  <si>
    <t>Lorsque des non-conformités sont identifiées, mettez-vous en œuvre des actions visant à déterminer les causes des non-conformités afin de les corriger puis d'éviter qu'elles ne se reproduisent ?</t>
  </si>
  <si>
    <t>§8.7.4 &amp; 8.8.3</t>
  </si>
  <si>
    <t xml:space="preserve">8.7. Actions correctives et 8.8. Actions préventives </t>
  </si>
  <si>
    <t xml:space="preserve">8.6. Audits internes </t>
  </si>
  <si>
    <t xml:space="preserve">8.5. Revue de direction </t>
  </si>
  <si>
    <t xml:space="preserve">8.4. Maîtrise des enregistrements </t>
  </si>
  <si>
    <t xml:space="preserve">8.2. Documentation générale du système de management </t>
  </si>
  <si>
    <t xml:space="preserve">8.3. Maîtrise des documents </t>
  </si>
  <si>
    <t>Pouvez-vous démontrer que la Direction s'est engagée à développer et à mettre en œuvre le système de management ?</t>
  </si>
  <si>
    <t xml:space="preserve">Si votre organisation recourt à un contrôle organisationnel, a-t-il identifié, vérifié et justifié les conditions avant de lui confier les décisions de certification ? </t>
  </si>
  <si>
    <t>Avez-vous prévu de fournir au client un document de certification ? (Ex : certificat)
Est-il complet ?</t>
  </si>
  <si>
    <t xml:space="preserve">Quelles sont les actions nécessaires pour traiter chaque changement ? (évaluation, revue, décision, émission de certificat, etc.) ? Ces actions sont-elles menées conformément au chapitre 7 de l'ISO/IEC 17065) ?  Cette analyse et les actions jugées nécessaires sont elles justifiées et enregistrées pour chaque changement ? </t>
  </si>
  <si>
    <t>5.2. Dispositif et préservation de l'impartialité</t>
  </si>
  <si>
    <t>7.1 Généralités</t>
  </si>
  <si>
    <t>7.2 Demande</t>
  </si>
  <si>
    <t>7.3 Revue de la demande</t>
  </si>
  <si>
    <t>7.4 Evaluation</t>
  </si>
  <si>
    <t>7.5 Revue</t>
  </si>
  <si>
    <t>7.6 Décision de certification</t>
  </si>
  <si>
    <t>7.7 Documents de certification</t>
  </si>
  <si>
    <t>7.8 Annuaire des produits certifiés</t>
  </si>
  <si>
    <t>7.9 Surveillance</t>
  </si>
  <si>
    <t>7.10 Changements ayant des conséquences sur la certification</t>
  </si>
  <si>
    <t>7.11 Résiliation, réduction, suspension ou retrait de la certification</t>
  </si>
  <si>
    <t>7.12 Enregistrements</t>
  </si>
  <si>
    <t>7.13 Plaintes et appels</t>
  </si>
  <si>
    <t>8.2 Documentation générale du système de management</t>
  </si>
  <si>
    <t>8.3 Maitrise des documents</t>
  </si>
  <si>
    <t>8.4 Maitrise des enregistrements</t>
  </si>
  <si>
    <t>8.5 Revue de direction</t>
  </si>
  <si>
    <t>8.6 Audits internes</t>
  </si>
  <si>
    <t>8.7 Action scorrectives et 8.8 préventives</t>
  </si>
  <si>
    <t xml:space="preserve">Votre organisme a-t-il mis en place des modalités pour faire corriger les communications trompeuses sur les certifications délivrées ? </t>
  </si>
  <si>
    <t xml:space="preserve">Votre organisation vous permet-elle de réaliser vos activités de certification en toute impartialité ? Votre organisme est-il responsable de son impartialité ? Est-il libre de toutes pressions menaçant son impartialité ? </t>
  </si>
  <si>
    <t xml:space="preserve">La Direction de votre organisme s'est-elle engagée en matière d'impartialité ? </t>
  </si>
  <si>
    <t xml:space="preserve">Les activités de certification sont-elles commercialisées en lien avec des activités de conseil ?  Comment votre organisation s'assure que la certification ne serait pas plus simple, plus rapide ou moins onéreuse si le client faisait appel à un organisme de conseil spécialisé ? </t>
  </si>
  <si>
    <t>Comment votre organisation s'assure de sa pérennité financière ? (ressources financières)</t>
  </si>
  <si>
    <r>
      <t xml:space="preserve">Les données produites par votre activité de certification ou les informations obtenues de tiers sont-elles considérées comme confidentielles et traitées comme telles ?
</t>
    </r>
    <r>
      <rPr>
        <i/>
        <sz val="11"/>
        <color theme="1"/>
        <rFont val="Arial"/>
        <family val="2"/>
      </rPr>
      <t>Ex. de données : résultats de certification (rapports de certification) ;
Ex. d'informations obtenues de tiers : informations obtenues dans le cadre d'une réclamation ;
Ex. de moyens pour répondre à l’exigence : mention dans les contrats avec vos clients ou dans des conditions générales de vente de vos prestations, mention dans les engagements déontologiques signés par le personnel, dans les contrats de travail</t>
    </r>
    <r>
      <rPr>
        <sz val="11"/>
        <color theme="1"/>
        <rFont val="Arial"/>
        <family val="2"/>
      </rPr>
      <t xml:space="preserve">
</t>
    </r>
  </si>
  <si>
    <r>
      <t xml:space="preserve">Votre organisation tient-elle à jour et fournit-elle toutes les informations nécessaires à la certification ? 
</t>
    </r>
    <r>
      <rPr>
        <i/>
        <sz val="11"/>
        <color theme="1"/>
        <rFont val="Arial"/>
        <family val="2"/>
      </rPr>
      <t>Ex de moyen : site web</t>
    </r>
  </si>
  <si>
    <r>
      <t xml:space="preserve">Votre organisation a-t-elle identifié les risques menaçant son impartialité ? Quand des risques sont identifiés, comment sont-ils réduits ? 
</t>
    </r>
    <r>
      <rPr>
        <i/>
        <sz val="11"/>
        <color theme="1"/>
        <rFont val="Arial"/>
        <family val="2"/>
      </rPr>
      <t>Ex : analyse des entités apparentées ou autres exemples cités dans les notes de doctrine (CERT REF 04)</t>
    </r>
  </si>
  <si>
    <r>
      <t xml:space="preserve">Est-ce que votre organisation réalise une des activités interdites ? Comment les a-t-il séparées ? 
</t>
    </r>
    <r>
      <rPr>
        <i/>
        <sz val="11"/>
        <color theme="1"/>
        <rFont val="Arial"/>
        <family val="2"/>
      </rPr>
      <t>Ex : cf. jurisprudences dans les notes de doctrine (CERT REF 04)</t>
    </r>
  </si>
  <si>
    <t xml:space="preserve">Votre organisation a-t-elle documenté toutes les fonctions, responsabilités et pouvoirs ? Y compris les comités et liens avec les entités apparentées ? </t>
  </si>
  <si>
    <t xml:space="preserve">Votre organisation a-t-elle défini les règles de fonctionnement de tous ses comités ? (désignation, missions, nomination, démission)
Ses règles permettent-elles de garantir l'absence de pressions ? 
Ses règles permettent-elles un équilibre des intérêts représentés ? </t>
  </si>
  <si>
    <t>Le DPI a-t-il accès à toutes les informations dont il a besoin ?</t>
  </si>
  <si>
    <t xml:space="preserve">Si votre Direction ne suit pas l'avis du DPI, le DPI peut-il engager une action indépendante auprès du Cofrac ou des autorités publiques ? 
Dans le cas où la Direction ne suit pas l'avis du DPI, a-t-elle enregistré et justifié ses motifs ? </t>
  </si>
  <si>
    <t xml:space="preserve">Ce DPI permet-il la représentation équilibrée de tous les intérêts pour la certification concernée ? 
Les intérêts significatifs pour la certification concernée sont-ils représentés ? </t>
  </si>
  <si>
    <r>
      <t xml:space="preserve">Disposez-vous de suffisamment de personnel pour répondre à toutes les demandes de certification ? 
De moyens pour conserver la capacité à réaliser les certifications ?
</t>
    </r>
    <r>
      <rPr>
        <i/>
        <sz val="11"/>
        <color theme="1"/>
        <rFont val="Arial"/>
        <family val="2"/>
      </rPr>
      <t>Ex : nombre d'auditeurs suffisant, suivi des évolutions réglementaires et techniques, maintien des compétences des intervenants pour les certifications rarement réalisées</t>
    </r>
  </si>
  <si>
    <t>Le personnel est-il compétent pour les fonctions qu'il remplit ?  Y compris la prise de décisions techniques ?</t>
  </si>
  <si>
    <t xml:space="preserve">Le personnel s'engage-t-il à préserver la confidentialité de toutes les informations auxquelles il a accès ? </t>
  </si>
  <si>
    <t>Votre organisation a-t-elle prévue des moyens de maîtrise spécifique aux activités sous-traitées à des organismes non indépendant  ? (laboratoires internes du client)</t>
  </si>
  <si>
    <t xml:space="preserve">Votre organisation a-t-elle signé un contrat avec chaque sous-traitant en prévoyant notamment des clauses concernant la confidentialité et la gestion des conflits d'intérêts ? </t>
  </si>
  <si>
    <t>Votre organisation a-t-elle identifié toutes les exigences du programme de certification à exploiter ? 
Cf CERT REF 09</t>
  </si>
  <si>
    <t xml:space="preserve">Pour instruire la demande, votre organisation a-t-elle suffisamment d'informations de la part du client ? </t>
  </si>
  <si>
    <t xml:space="preserve">Votre organisation a-t-elle un processus pour identifier les certifications avec lesquelles elle n'a pas d'expérience antérieure ? 
Dans ce cas, votre organisation a-t-elle prévue les compétences et les capacités nécessaire s? 
Un enregistrement de ce processus pemet -il de justifier la décision de poursuivre ? </t>
  </si>
  <si>
    <t>Avez-vous prévu la possibilité de refuser les demandes quand vous ne disposez pas de compétences ou capacités correspondantes ?</t>
  </si>
  <si>
    <t xml:space="preserve">Mettez vous à disposition toutes les informations nécessaires aux personnes qui vont réaliser l'évaluation ? Quoi ? Comment ? </t>
  </si>
  <si>
    <t xml:space="preserve">Avez-vous prévu une organisation (ressources internes et externes) permettant de réaliser toutes les tâches d'évaluation conformément au programme de certification ? </t>
  </si>
  <si>
    <r>
      <t xml:space="preserve">Si vous vous appuyez sur des résultats d'évaluation obtenus avant l'évaluation, comment avez-vous vérifié que ces résultats sont fiables et respectent le programme de certification ? 
</t>
    </r>
    <r>
      <rPr>
        <i/>
        <sz val="11"/>
        <color theme="1"/>
        <rFont val="Arial"/>
        <family val="2"/>
      </rPr>
      <t>Ex : transfert de certification</t>
    </r>
  </si>
  <si>
    <r>
      <t xml:space="preserve">En cas de non-conformités, informez-vous le client des tâches supplémentaires que vous devez réaliser ? 
</t>
    </r>
    <r>
      <rPr>
        <i/>
        <sz val="11"/>
        <color theme="1"/>
        <rFont val="Arial"/>
        <family val="2"/>
      </rPr>
      <t>Ex : examen documentaire, suivi des NC, audit complémentaire, etc.</t>
    </r>
  </si>
  <si>
    <t xml:space="preserve">Avez-vous désigné une personne pour mener la revue des résultats d'évaluation ? Est-elle différente de celles qui ont participé à l'évaluation ? </t>
  </si>
  <si>
    <t xml:space="preserve">Avez-vous désigné une ou des personne(s) ou comité pour mener la revue des résultats d'évaluation ? Est-elle (sont-elles) différente(s) de celles qui ont participé à l'évaluation ? </t>
  </si>
  <si>
    <t>Ces décisionnaires sont-ils salariés de votre organisation, ou sous contrat nominatif, ou sous son contrôle organisationnel ?</t>
  </si>
  <si>
    <t xml:space="preserve">Ce document de certification est-il émis après : 
- la décision de certification ?  
- la satisfaction au programme de certification ? (Ex : toutes NC soldées, y compris mineures)
- la complétude et signature du contrat ?  </t>
  </si>
  <si>
    <t xml:space="preserve">Tenez-vous à jour la liste des produits certifiés avec les informations requises par l'ISO/IEC 17065 et le programme de certification ? 
Fournissez-vous au minimum sur demande la validité de la certification donnée ? </t>
  </si>
  <si>
    <t xml:space="preserve">Si une surveillance de la certification est prévue, mettez vous en place les activités de surveillance conformément au programme de certification ? </t>
  </si>
  <si>
    <t xml:space="preserve">Si le processus de surveillance nécessite de réaliser une évaluation, le § 7.4 est-il respecté ? 
Le § 7.5 si la revue est nécessaire ? Le § 7.6 si la décision de certification est-utile ? </t>
  </si>
  <si>
    <t xml:space="preserve">Quand le programme de certification est modifié (ex : révision, mise à jour, ajout), comment êtes-vous sûrs que vos clients en sont informés ? Comment vérifiez-vous que vos clients appliquent les changements ? </t>
  </si>
  <si>
    <t xml:space="preserve">Avez-vous prévu une procédure pour analyser tous changements ayant des conséquences sur la certification ? Y compris les changements à l'initiative du client (Ex : changement d'organisation, extensions) ? En fonction de cette analyse, avez-vous prévu des mesures appropriées pour les traiter ? </t>
  </si>
  <si>
    <t xml:space="preserve">En cas de non-conformité, avez-vous prévu son traitement et son suivi par des mesures appropriées ? (Ex : plan de sanctions) 
Ces actions nécessaires respectent-elles le chapitre 7 de l'ISO/IEC 17065 ? </t>
  </si>
  <si>
    <t xml:space="preserve">Si la certification est résiliée, suspendue ou retirée, prenez-vous les dispositions précisées dans le programme de certification ? Modifiez-vous les certificats ? Les informations destinées au public ? 
Comment assurez-vous que le client ne communique plus sur sa certification ? Y compris sur le produit qui était certifié ? </t>
  </si>
  <si>
    <t xml:space="preserve">Si la certification est suspendue, avez vous désigné les personnes en charge de son suivi et traitement ?  
Avez-vous informé le client des actions nécessaires pour lever la suspension conformément au programme de certification ?  
Ces actions nécessaires respectent-elles le chapitre 7 de l'ISO/IEC 17065 ? </t>
  </si>
  <si>
    <t xml:space="preserve">Après la levée de la suspension, avez-vous prévu de rétablir le certificat, l'information destinée au public, et toute autre autorisation d'usage de la marque ? </t>
  </si>
  <si>
    <t xml:space="preserve">Avez-vous prévu des enregistrements prouvant que toutes les exigences du processus de certification ont été respectées ? </t>
  </si>
  <si>
    <t xml:space="preserve">Si le programme de certification prévoit un cycle de certification durant lequel toutes les exigences de certification sont réévaluées, les enregistrements sont-ils conservés au moins pendant le cycle en cours + le cycle précédent ? Le cas échéant, avez-vous défini la période d'archivage des enregistrements ? </t>
  </si>
  <si>
    <t xml:space="preserve">A réception, confirmez-vous s'ils sont liés aux activités de certification ? S'ils sont fondés, les traitez vous ? </t>
  </si>
  <si>
    <t xml:space="preserve">Etes-vous responsable de la collecte et de la vérification de toutes les informations nécessaires à leur traitement ? </t>
  </si>
  <si>
    <t xml:space="preserve">La solution pour résoudre l'appel ou la plainte est-elle prise par une personne indépendante de l'objet de la contestation ? </t>
  </si>
  <si>
    <r>
      <t xml:space="preserve">Est-il prévu d'écarter le personnel qui a des conflits d'intérêts ? 
</t>
    </r>
    <r>
      <rPr>
        <i/>
        <sz val="11"/>
        <color theme="1"/>
        <rFont val="Arial"/>
        <family val="2"/>
      </rPr>
      <t>Ex : 2 ans suivant la fin des activités de conseil</t>
    </r>
  </si>
  <si>
    <t xml:space="preserve">Informez vous le demandeur des conlusions de la plainte/appel ? </t>
  </si>
  <si>
    <t>Les personnels impliqués dans la certification ont-ils accès aux documents du système de management les concernant ?</t>
  </si>
  <si>
    <t>- la relecture périodique et si besoin la mise à jour des documents</t>
  </si>
  <si>
    <r>
      <t xml:space="preserve">Les éléments d'entrée et de sortie de la revue comportent-ils les éléments définis aux §8.5.2 et 8.5.3 de la norme ISO/IEC 17065 ?
</t>
    </r>
    <r>
      <rPr>
        <i/>
        <sz val="11"/>
        <color theme="1"/>
        <rFont val="Arial"/>
        <family val="2"/>
      </rPr>
      <t>Note : les facteurs de risques liés à l'impartialité et les conclusions qui en découlent nécessitent d'être revus une fois par an, au cours de la revue de direction par exemple</t>
    </r>
  </si>
  <si>
    <r>
      <t xml:space="preserve">Avez-vous établi une procédure permettant de vérifier le fonctionnement de votre système de management à intervalles réguliers et sa conformité aux exigences de la norme ISO/IEC 17065 ?
</t>
    </r>
    <r>
      <rPr>
        <i/>
        <sz val="11"/>
        <color theme="1"/>
        <rFont val="Arial"/>
        <family val="2"/>
      </rPr>
      <t>= audit interne</t>
    </r>
  </si>
  <si>
    <t>L'audit interne est-il réalisé au moins une fois par an ?
A défaut, pouvez-vous justifier la fréquence de réalisation de cet audit sur la base de critères objectifs tenant compte de la stabilité et de l'efficacité du système de management ?</t>
  </si>
  <si>
    <t xml:space="preserve">La Direction, la personne en charge de la revue ou de la prise de décision de certification de votre organisation est-elle impliquée dans une entité qui réalise des activités interdites (ex : conseil) ? </t>
  </si>
  <si>
    <t>Votre organisme a-t-il fait signer un contrat à ses clients ?</t>
  </si>
  <si>
    <t>Votre organisme contrôle-t-il les communications de ses clients relatives à sa certification délivrée  ? (conformément au programme de certification)</t>
  </si>
  <si>
    <t xml:space="preserve">Les procédures prennent-elles bien en compte les exigences spécifiques listées aux §8.7.4 et 8.8.3 de la norme ISO/IEC 17065 ? </t>
  </si>
  <si>
    <t>Application</t>
  </si>
  <si>
    <t>Mise en œuvre des dispositions du système de management</t>
  </si>
  <si>
    <t>Disposition</t>
  </si>
  <si>
    <t xml:space="preserve">Règles définies dans la documentation de l’organisme et permettant d’en décrire son fonctionnement </t>
  </si>
  <si>
    <t>Enregistrement</t>
  </si>
  <si>
    <t>Document faisant état de résultats obtenus (par exemple rapport d’inspection) ou apportant la preuve de la réalisation d’une activité (par exemple rapport d’audit interne, fiche d’action correctives…)</t>
  </si>
  <si>
    <t>Objectifs qualité</t>
  </si>
  <si>
    <t>Résultats à atteindre relatifs à la qualité. Les objectifs sont généralement fondés sur la politique qualité de l'organisme.</t>
  </si>
  <si>
    <t>Politique qualité</t>
  </si>
  <si>
    <t>Elle définit les grandes orientations de l'organisme en matière de qualité.</t>
  </si>
  <si>
    <t xml:space="preserve">Portée d'accréditation </t>
  </si>
  <si>
    <t>Enoncé formel et précis des activités pour lesquelles l'organisme demande l'accréditation ou est accrédité.</t>
  </si>
  <si>
    <t>Procédure</t>
  </si>
  <si>
    <t xml:space="preserve">Façon spécifiée de réaliser une activité ou de satisfaire une exigence </t>
  </si>
  <si>
    <t xml:space="preserve">Revue </t>
  </si>
  <si>
    <t>Action qui consiste à analyser un objet (ex. : contrat, objectifs, processus…) pour s'assurer de sa pertinence et de son efficacité.</t>
  </si>
  <si>
    <t xml:space="preserve">Revue de direction </t>
  </si>
  <si>
    <t>C'est une réunion planifiée qui se déroule au sein d'un organisme pour faire le point sur son système de management.</t>
  </si>
  <si>
    <t>Système de Management (SM)</t>
  </si>
  <si>
    <t xml:space="preserve">Le Système de Management est l’organisation mise en place par un organisme pour établir et appliquer sa politique et atteindre ses objectifs </t>
  </si>
  <si>
    <t>Votre organisation a-t-elle prévue une période suffisante durant laquelle le personnel en charge de la revue ou de la prise de décision n'a pas délivré de conseils pour ce produit ?</t>
  </si>
  <si>
    <t>Votre organisation a-t-elle prohibé toute condition d’accès à la certification abusive ? (en fonction de la taille du client ou son appartenance, le nombre de certifiés, etc.)</t>
  </si>
  <si>
    <r>
      <t xml:space="preserve">Si vous êtes tenus, par une règlementation par exemple, de transmettre à un tiers des données confidentielles (telles que celles évoquées ci-dessus), avez-vous prévu d’en informer vos clients ?
</t>
    </r>
    <r>
      <rPr>
        <i/>
        <sz val="11"/>
        <color theme="1"/>
        <rFont val="Arial"/>
        <family val="2"/>
      </rPr>
      <t>Ex. de moyens pour répondre à l’exigence : mention dans les contrats avec vos clients ou dans des conditions générales de vente de vos prestations</t>
    </r>
  </si>
  <si>
    <t xml:space="preserve">Quelles exigences de l'ISO/IEC 17020 / 17025 / ISO/IEC 17021-1 (ou autres) sont-elles applicables aux activités internes, si votre organisation y a recours ? </t>
  </si>
  <si>
    <t xml:space="preserve">Quelles exigences de l'ISO/IEC 17020 / 17025 / ISO/IEC 17021-1 (ou autres) sont-elles applicables aux activités sous-traitées, si votre organisation y a recours ? </t>
  </si>
  <si>
    <t>Votre organisme s'assure-t-il que : 
- les audits internes sont réalisés par du personnel qualifié connaissant la certification, l'audit et les exigences de la norme NF EN ISO/CEI 17065</t>
  </si>
  <si>
    <r>
      <t xml:space="preserve">Pour le personnel qui participe aux étapes de certification, votre organisation a-t-elle défini : 
- les critères de compétence pour chaque fonction par rapport à chaque certification ?
- les besoins en formation et la mise en oeuvre d'un plan de formation correspondant ? 
- le mandat pour chaque fonction et responsabilité ? 
- les moyens de contrôle des performances du personnel ? 
</t>
    </r>
    <r>
      <rPr>
        <i/>
        <sz val="11"/>
        <color theme="1"/>
        <rFont val="Arial"/>
        <family val="2"/>
      </rPr>
      <t>Ex : supervisions, entretiens, suivi des rapports, des appréciasions clients, etc.</t>
    </r>
  </si>
  <si>
    <t xml:space="preserve">Chapitres de la norme ISO/IEC 17065 </t>
  </si>
  <si>
    <t xml:space="preserve">Tous les décisionnaires sont-ils soumis aux mêmes règles de l'ISO/IEC 17065 que vos employés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</si>
</sst>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8"/>
      <color theme="1"/>
      <name val="Times New Roman"/>
      <family val="1"/>
    </font>
    <font>
      <sz val="18"/>
      <color theme="1"/>
      <name val="Times New Roman"/>
      <family val="1"/>
    </font>
    <font>
      <sz val="12"/>
      <color theme="1"/>
      <name val="Arial"/>
      <family val="2"/>
    </font>
    <font>
      <b/>
      <sz val="14"/>
      <color theme="1"/>
      <name val="Calibri"/>
      <family val="2"/>
      <scheme val="minor"/>
    </font>
    <font>
      <sz val="12"/>
      <color theme="1"/>
      <name val="Calibri"/>
      <family val="2"/>
      <scheme val="minor"/>
    </font>
    <font>
      <sz val="12"/>
      <color theme="1"/>
      <name val="Wingdings"/>
      <charset val="2"/>
    </font>
    <font>
      <b/>
      <sz val="26"/>
      <color theme="1"/>
      <name val="Calibri"/>
      <family val="2"/>
      <scheme val="minor"/>
    </font>
    <font>
      <sz val="18"/>
      <color theme="1"/>
      <name val="Calibri"/>
      <family val="2"/>
      <scheme val="minor"/>
    </font>
    <font>
      <b/>
      <sz val="11"/>
      <color theme="1"/>
      <name val="Calibri"/>
      <family val="2"/>
      <scheme val="minor"/>
    </font>
    <font>
      <b/>
      <sz val="20"/>
      <color theme="3"/>
      <name val="Calibri"/>
      <family val="2"/>
      <scheme val="minor"/>
    </font>
    <font>
      <sz val="11"/>
      <color theme="1"/>
      <name val="Arial"/>
      <family val="2"/>
    </font>
    <font>
      <b/>
      <sz val="12"/>
      <color theme="0"/>
      <name val="Arial"/>
      <family val="2"/>
    </font>
    <font>
      <b/>
      <sz val="11"/>
      <color theme="1"/>
      <name val="Arial"/>
      <family val="2"/>
    </font>
    <font>
      <b/>
      <sz val="14"/>
      <color theme="0"/>
      <name val="Arial"/>
      <family val="2"/>
    </font>
    <font>
      <b/>
      <sz val="11"/>
      <color theme="0"/>
      <name val="Arial"/>
      <family val="2"/>
    </font>
    <font>
      <b/>
      <sz val="11"/>
      <color rgb="FF000000"/>
      <name val="Arial"/>
      <family val="2"/>
    </font>
    <font>
      <b/>
      <sz val="11"/>
      <name val="Arial"/>
      <family val="2"/>
    </font>
    <font>
      <i/>
      <sz val="12"/>
      <color theme="0"/>
      <name val="Arial"/>
      <family val="2"/>
    </font>
    <font>
      <i/>
      <sz val="11"/>
      <color theme="1"/>
      <name val="Arial"/>
      <family val="2"/>
    </font>
    <font>
      <sz val="9"/>
      <color indexed="81"/>
      <name val="Tahoma"/>
      <family val="2"/>
    </font>
    <font>
      <b/>
      <sz val="9"/>
      <color indexed="81"/>
      <name val="Tahoma"/>
      <family val="2"/>
    </font>
    <font>
      <i/>
      <sz val="11"/>
      <color theme="1"/>
      <name val="Calibri"/>
      <family val="2"/>
      <scheme val="minor"/>
    </font>
    <font>
      <sz val="8"/>
      <name val="Calibri"/>
      <family val="2"/>
      <scheme val="minor"/>
    </font>
    <font>
      <sz val="11"/>
      <name val="Arial"/>
      <family val="2"/>
    </font>
  </fonts>
  <fills count="17">
    <fill>
      <patternFill patternType="none"/>
    </fill>
    <fill>
      <patternFill patternType="gray125"/>
    </fill>
    <fill>
      <patternFill patternType="solid">
        <fgColor theme="1" tint="0.34998626667073579"/>
        <bgColor indexed="64"/>
      </patternFill>
    </fill>
    <fill>
      <patternFill patternType="solid">
        <fgColor theme="0" tint="-4.9989318521683403E-2"/>
        <bgColor indexed="64"/>
      </patternFill>
    </fill>
    <fill>
      <patternFill patternType="solid">
        <fgColor rgb="FFB9007C"/>
        <bgColor indexed="64"/>
      </patternFill>
    </fill>
    <fill>
      <patternFill patternType="solid">
        <fgColor rgb="FFFFCCCC"/>
        <bgColor indexed="64"/>
      </patternFill>
    </fill>
    <fill>
      <patternFill patternType="solid">
        <fgColor rgb="FF094FFD"/>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rgb="FFFBC99F"/>
        <bgColor indexed="64"/>
      </patternFill>
    </fill>
    <fill>
      <patternFill patternType="solid">
        <fgColor theme="6" tint="-0.249977111117893"/>
        <bgColor indexed="64"/>
      </patternFill>
    </fill>
    <fill>
      <patternFill patternType="solid">
        <fgColor rgb="FFCADBA9"/>
        <bgColor indexed="64"/>
      </patternFill>
    </fill>
    <fill>
      <patternFill patternType="solid">
        <fgColor theme="7"/>
        <bgColor indexed="64"/>
      </patternFill>
    </fill>
    <fill>
      <patternFill patternType="solid">
        <fgColor rgb="FFDFD8E8"/>
        <bgColor indexed="64"/>
      </patternFill>
    </fill>
    <fill>
      <patternFill patternType="solid">
        <fgColor rgb="FF8064A2"/>
        <bgColor indexed="64"/>
      </patternFill>
    </fill>
    <fill>
      <patternFill patternType="solid">
        <fgColor theme="0" tint="-0.14999847407452621"/>
        <bgColor indexed="64"/>
      </patternFill>
    </fill>
    <fill>
      <patternFill patternType="solid">
        <fgColor rgb="FF0066FF"/>
        <bgColor indexed="64"/>
      </patternFill>
    </fill>
  </fills>
  <borders count="20">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indexed="64"/>
      </right>
      <top style="medium">
        <color indexed="64"/>
      </top>
      <bottom style="medium">
        <color indexed="64"/>
      </bottom>
      <diagonal/>
    </border>
    <border>
      <left style="medium">
        <color auto="1"/>
      </left>
      <right style="medium">
        <color auto="1"/>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s>
  <cellStyleXfs count="1">
    <xf numFmtId="0" fontId="0" fillId="0" borderId="0"/>
  </cellStyleXfs>
  <cellXfs count="125">
    <xf numFmtId="0" fontId="0" fillId="0" borderId="0" xfId="0"/>
    <xf numFmtId="0" fontId="1" fillId="0" borderId="0" xfId="0" applyFont="1"/>
    <xf numFmtId="0" fontId="2" fillId="0" borderId="0" xfId="0" applyFont="1"/>
    <xf numFmtId="0" fontId="0" fillId="0" borderId="0" xfId="0" applyAlignment="1">
      <alignment horizontal="center"/>
    </xf>
    <xf numFmtId="0" fontId="0" fillId="0" borderId="0" xfId="0" applyAlignment="1">
      <alignment horizontal="justify"/>
    </xf>
    <xf numFmtId="0" fontId="3" fillId="0" borderId="0" xfId="0" quotePrefix="1" applyFont="1" applyAlignment="1">
      <alignment horizontal="justify"/>
    </xf>
    <xf numFmtId="0" fontId="5" fillId="0" borderId="0" xfId="0" applyFont="1" applyAlignment="1">
      <alignment vertical="center"/>
    </xf>
    <xf numFmtId="0" fontId="3" fillId="0" borderId="0" xfId="0" applyFont="1" applyAlignment="1">
      <alignment horizontal="right" vertical="center"/>
    </xf>
    <xf numFmtId="0" fontId="6" fillId="0" borderId="0" xfId="0" applyFont="1" applyAlignment="1"/>
    <xf numFmtId="0" fontId="6" fillId="0" borderId="0" xfId="0" applyFont="1" applyAlignment="1">
      <alignment horizontal="right"/>
    </xf>
    <xf numFmtId="0" fontId="8" fillId="0" borderId="0" xfId="0" applyFont="1"/>
    <xf numFmtId="0" fontId="4" fillId="0" borderId="0" xfId="0" applyFont="1" applyAlignment="1">
      <alignment horizontal="left"/>
    </xf>
    <xf numFmtId="0" fontId="11" fillId="0" borderId="0" xfId="0" applyFont="1" applyAlignment="1">
      <alignment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0" borderId="9" xfId="0" applyFont="1" applyBorder="1" applyAlignment="1">
      <alignment horizontal="center" vertical="center" wrapText="1"/>
    </xf>
    <xf numFmtId="0" fontId="3" fillId="0" borderId="0" xfId="0" applyFont="1" applyAlignment="1">
      <alignment vertical="center" wrapText="1"/>
    </xf>
    <xf numFmtId="0" fontId="11" fillId="0" borderId="0" xfId="0" applyFont="1" applyAlignment="1">
      <alignment horizontal="center" vertical="center" wrapText="1"/>
    </xf>
    <xf numFmtId="0" fontId="6" fillId="0" borderId="0" xfId="0" applyFont="1" applyAlignment="1">
      <alignment horizontal="right" vertical="top"/>
    </xf>
    <xf numFmtId="0" fontId="11" fillId="0" borderId="0" xfId="0" applyFont="1"/>
    <xf numFmtId="0" fontId="13" fillId="0" borderId="0" xfId="0" applyFont="1" applyAlignment="1">
      <alignment horizontal="left" vertical="top"/>
    </xf>
    <xf numFmtId="0" fontId="13" fillId="3" borderId="8"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5" fillId="12" borderId="9" xfId="0" applyFont="1" applyFill="1" applyBorder="1" applyAlignment="1">
      <alignment horizontal="center" vertical="center" wrapText="1"/>
    </xf>
    <xf numFmtId="0" fontId="12" fillId="12" borderId="9"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3" borderId="8" xfId="0" applyFont="1" applyFill="1" applyBorder="1" applyAlignment="1">
      <alignment vertical="center" wrapText="1"/>
    </xf>
    <xf numFmtId="0" fontId="15" fillId="4" borderId="9" xfId="0" applyFont="1" applyFill="1" applyBorder="1" applyAlignment="1">
      <alignment vertical="center" wrapText="1"/>
    </xf>
    <xf numFmtId="0" fontId="12" fillId="6" borderId="9" xfId="0" applyFont="1" applyFill="1" applyBorder="1" applyAlignment="1">
      <alignment vertical="center" wrapText="1"/>
    </xf>
    <xf numFmtId="0" fontId="14" fillId="6" borderId="9" xfId="0" applyFont="1" applyFill="1" applyBorder="1" applyAlignment="1">
      <alignment horizontal="center" vertical="center" wrapText="1"/>
    </xf>
    <xf numFmtId="0" fontId="15" fillId="8" borderId="9" xfId="0" applyFont="1" applyFill="1" applyBorder="1" applyAlignment="1">
      <alignment vertical="center" wrapText="1"/>
    </xf>
    <xf numFmtId="0" fontId="15" fillId="8" borderId="9" xfId="0" applyFont="1" applyFill="1" applyBorder="1" applyAlignment="1">
      <alignment horizontal="center" vertical="center" wrapText="1"/>
    </xf>
    <xf numFmtId="0" fontId="15" fillId="10" borderId="9" xfId="0" applyFont="1" applyFill="1" applyBorder="1" applyAlignment="1">
      <alignment vertical="center" wrapText="1"/>
    </xf>
    <xf numFmtId="0" fontId="15" fillId="10" borderId="9" xfId="0" applyFont="1" applyFill="1" applyBorder="1" applyAlignment="1">
      <alignment horizontal="center" vertical="center" wrapText="1"/>
    </xf>
    <xf numFmtId="0" fontId="15" fillId="12" borderId="9" xfId="0" applyFont="1" applyFill="1" applyBorder="1" applyAlignment="1">
      <alignment vertical="center" wrapText="1"/>
    </xf>
    <xf numFmtId="0" fontId="13" fillId="0" borderId="9" xfId="0" applyFont="1" applyBorder="1" applyAlignment="1">
      <alignment horizontal="center" vertical="center" wrapText="1"/>
    </xf>
    <xf numFmtId="0" fontId="19" fillId="0" borderId="0" xfId="0" applyFont="1" applyAlignment="1">
      <alignment horizontal="left"/>
    </xf>
    <xf numFmtId="0" fontId="11" fillId="0" borderId="9" xfId="0" applyFont="1" applyBorder="1" applyAlignment="1" applyProtection="1">
      <alignment vertical="center" wrapText="1"/>
      <protection locked="0"/>
    </xf>
    <xf numFmtId="0" fontId="13" fillId="0" borderId="9" xfId="0" applyFont="1" applyBorder="1" applyAlignment="1" applyProtection="1">
      <alignment horizontal="center" vertical="center" wrapText="1"/>
      <protection locked="0"/>
    </xf>
    <xf numFmtId="0" fontId="13" fillId="15" borderId="9" xfId="0" applyFont="1" applyFill="1" applyBorder="1" applyAlignment="1" applyProtection="1">
      <alignment horizontal="center" vertical="center" wrapText="1"/>
      <protection locked="0"/>
    </xf>
    <xf numFmtId="0" fontId="15" fillId="4" borderId="9" xfId="0" applyFont="1" applyFill="1" applyBorder="1" applyAlignment="1" applyProtection="1">
      <alignment horizontal="center" vertical="center" wrapText="1"/>
      <protection locked="0"/>
    </xf>
    <xf numFmtId="0" fontId="12" fillId="6" borderId="9" xfId="0" applyFont="1" applyFill="1" applyBorder="1" applyAlignment="1" applyProtection="1">
      <alignment vertical="center" wrapText="1"/>
      <protection locked="0"/>
    </xf>
    <xf numFmtId="0" fontId="15" fillId="8" borderId="9" xfId="0" applyFont="1" applyFill="1" applyBorder="1" applyAlignment="1" applyProtection="1">
      <alignment vertical="center" wrapText="1"/>
      <protection locked="0"/>
    </xf>
    <xf numFmtId="0" fontId="15" fillId="8" borderId="9" xfId="0" applyFont="1" applyFill="1" applyBorder="1" applyAlignment="1" applyProtection="1">
      <alignment horizontal="center" vertical="center" wrapText="1"/>
      <protection locked="0"/>
    </xf>
    <xf numFmtId="0" fontId="15" fillId="10" borderId="9" xfId="0" applyFont="1" applyFill="1" applyBorder="1" applyAlignment="1" applyProtection="1">
      <alignment vertical="center" wrapText="1"/>
      <protection locked="0"/>
    </xf>
    <xf numFmtId="0" fontId="15" fillId="10" borderId="9" xfId="0" applyFont="1" applyFill="1" applyBorder="1" applyAlignment="1" applyProtection="1">
      <alignment horizontal="center" vertical="center" wrapText="1"/>
      <protection locked="0"/>
    </xf>
    <xf numFmtId="0" fontId="15" fillId="12" borderId="9" xfId="0" applyFont="1" applyFill="1" applyBorder="1" applyAlignment="1" applyProtection="1">
      <alignment vertical="center" wrapText="1"/>
      <protection locked="0"/>
    </xf>
    <xf numFmtId="0" fontId="12" fillId="12" borderId="9" xfId="0" applyFont="1" applyFill="1" applyBorder="1" applyAlignment="1" applyProtection="1">
      <alignment horizontal="center" vertical="center" wrapText="1"/>
      <protection locked="0"/>
    </xf>
    <xf numFmtId="0" fontId="15" fillId="12" borderId="9" xfId="0" applyFont="1" applyFill="1" applyBorder="1" applyAlignment="1" applyProtection="1">
      <alignment horizontal="center" vertical="center" wrapText="1"/>
      <protection locked="0"/>
    </xf>
    <xf numFmtId="0" fontId="11" fillId="0" borderId="9" xfId="0" applyFont="1" applyFill="1" applyBorder="1" applyAlignment="1" applyProtection="1">
      <alignment vertical="center" wrapText="1"/>
      <protection locked="0"/>
    </xf>
    <xf numFmtId="0" fontId="12" fillId="14" borderId="9" xfId="0" applyFont="1" applyFill="1" applyBorder="1" applyAlignment="1" applyProtection="1">
      <alignment horizontal="center" vertical="center" wrapText="1"/>
      <protection locked="0"/>
    </xf>
    <xf numFmtId="0" fontId="4" fillId="0" borderId="0" xfId="0" applyFont="1"/>
    <xf numFmtId="0" fontId="13" fillId="0" borderId="0" xfId="0" applyFont="1"/>
    <xf numFmtId="0" fontId="17" fillId="0" borderId="0" xfId="0" applyFont="1" applyAlignment="1">
      <alignment horizontal="left" vertical="top"/>
    </xf>
    <xf numFmtId="0" fontId="10" fillId="0" borderId="1" xfId="0" applyFont="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13" borderId="12" xfId="0" applyFont="1" applyFill="1" applyBorder="1" applyAlignment="1">
      <alignment horizontal="center" vertical="center" wrapText="1"/>
    </xf>
    <xf numFmtId="0" fontId="13" fillId="13" borderId="13" xfId="0" applyFont="1" applyFill="1" applyBorder="1" applyAlignment="1">
      <alignment horizontal="center" vertical="center" wrapText="1"/>
    </xf>
    <xf numFmtId="0" fontId="13" fillId="13" borderId="14" xfId="0" applyFont="1" applyFill="1" applyBorder="1" applyAlignment="1">
      <alignment horizontal="center" vertical="center" wrapText="1"/>
    </xf>
    <xf numFmtId="0" fontId="13" fillId="11" borderId="12" xfId="0" applyFont="1" applyFill="1" applyBorder="1" applyAlignment="1">
      <alignment horizontal="center" vertical="center" wrapText="1"/>
    </xf>
    <xf numFmtId="0" fontId="13" fillId="11" borderId="13"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13" fillId="0" borderId="9" xfId="0" applyFont="1" applyBorder="1" applyAlignment="1">
      <alignment horizontal="center" vertical="center" wrapText="1"/>
    </xf>
    <xf numFmtId="0" fontId="17" fillId="5" borderId="12"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7" fillId="0" borderId="12" xfId="0" applyFont="1" applyFill="1" applyBorder="1" applyAlignment="1">
      <alignment horizontal="center" vertical="center" wrapText="1" shrinkToFit="1"/>
    </xf>
    <xf numFmtId="0" fontId="17" fillId="0" borderId="13" xfId="0" applyFont="1" applyFill="1" applyBorder="1" applyAlignment="1">
      <alignment horizontal="center" vertical="center" wrapText="1" shrinkToFit="1"/>
    </xf>
    <xf numFmtId="0" fontId="17" fillId="0" borderId="14" xfId="0" applyFont="1" applyFill="1" applyBorder="1" applyAlignment="1">
      <alignment horizontal="center" vertical="center" wrapText="1" shrinkToFit="1"/>
    </xf>
    <xf numFmtId="0" fontId="14" fillId="4" borderId="9"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1" fillId="0" borderId="9" xfId="0" applyFont="1" applyBorder="1" applyAlignment="1">
      <alignment horizontal="left" vertical="center" wrapText="1"/>
    </xf>
    <xf numFmtId="0" fontId="11" fillId="0" borderId="9" xfId="0" applyFont="1" applyFill="1" applyBorder="1" applyAlignment="1">
      <alignment horizontal="left" vertical="center" wrapText="1"/>
    </xf>
    <xf numFmtId="0" fontId="13" fillId="3" borderId="9"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1" fillId="0" borderId="9" xfId="0" applyFont="1" applyBorder="1" applyAlignment="1">
      <alignment horizontal="justify" vertical="center" wrapText="1"/>
    </xf>
    <xf numFmtId="0" fontId="16" fillId="7" borderId="9" xfId="0" applyFont="1" applyFill="1" applyBorder="1" applyAlignment="1">
      <alignment horizontal="center" vertical="center" wrapText="1"/>
    </xf>
    <xf numFmtId="0" fontId="17" fillId="0" borderId="9" xfId="0" applyFont="1" applyFill="1" applyBorder="1" applyAlignment="1">
      <alignment horizontal="center" vertical="center" wrapText="1" shrinkToFit="1"/>
    </xf>
    <xf numFmtId="0" fontId="17" fillId="9" borderId="9" xfId="0" applyFont="1" applyFill="1" applyBorder="1" applyAlignment="1">
      <alignment horizontal="center" vertical="center" wrapText="1" shrinkToFit="1"/>
    </xf>
    <xf numFmtId="0" fontId="12" fillId="8" borderId="9" xfId="0" applyFont="1" applyFill="1" applyBorder="1" applyAlignment="1">
      <alignment horizontal="center" vertical="center" wrapText="1"/>
    </xf>
    <xf numFmtId="0" fontId="14" fillId="10" borderId="9" xfId="0" applyFont="1" applyFill="1" applyBorder="1" applyAlignment="1">
      <alignment horizontal="center" vertical="center" wrapText="1"/>
    </xf>
    <xf numFmtId="0" fontId="12" fillId="10" borderId="9"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14" fillId="8" borderId="9" xfId="0" applyFont="1" applyFill="1" applyBorder="1" applyAlignment="1">
      <alignment horizontal="center" vertical="center" wrapText="1"/>
    </xf>
    <xf numFmtId="0" fontId="12" fillId="12" borderId="9" xfId="0" applyFont="1" applyFill="1" applyBorder="1" applyAlignment="1">
      <alignment horizontal="center" vertical="center" wrapText="1"/>
    </xf>
    <xf numFmtId="49" fontId="11" fillId="0" borderId="9" xfId="0" applyNumberFormat="1" applyFont="1" applyBorder="1" applyAlignment="1">
      <alignment horizontal="left" vertical="center" wrapText="1"/>
    </xf>
    <xf numFmtId="0" fontId="14" fillId="12" borderId="9" xfId="0" applyFont="1" applyFill="1" applyBorder="1" applyAlignment="1">
      <alignment horizontal="center" vertical="center" wrapText="1"/>
    </xf>
    <xf numFmtId="0" fontId="24" fillId="0" borderId="9" xfId="0" applyFont="1" applyBorder="1" applyAlignment="1">
      <alignment horizontal="justify" vertical="center" wrapText="1"/>
    </xf>
    <xf numFmtId="0" fontId="11" fillId="0" borderId="9" xfId="0" applyFont="1" applyFill="1" applyBorder="1" applyAlignment="1">
      <alignment horizontal="justify" vertical="center" wrapText="1"/>
    </xf>
    <xf numFmtId="0" fontId="24" fillId="0" borderId="9" xfId="0" applyFont="1" applyFill="1" applyBorder="1" applyAlignment="1">
      <alignment horizontal="justify" vertical="center" wrapText="1"/>
    </xf>
    <xf numFmtId="49" fontId="11" fillId="0" borderId="9" xfId="0" applyNumberFormat="1" applyFont="1" applyBorder="1" applyAlignment="1">
      <alignment horizontal="justify" vertical="center" wrapText="1"/>
    </xf>
    <xf numFmtId="0" fontId="11" fillId="0" borderId="0" xfId="0" applyFont="1" applyAlignment="1">
      <alignment horizontal="left" vertical="top" wrapText="1"/>
    </xf>
    <xf numFmtId="0" fontId="7" fillId="0" borderId="0" xfId="0" applyFont="1" applyAlignment="1">
      <alignment horizontal="center"/>
    </xf>
    <xf numFmtId="0" fontId="0" fillId="0" borderId="0" xfId="0" applyAlignment="1">
      <alignment horizontal="center"/>
    </xf>
    <xf numFmtId="0" fontId="0" fillId="0" borderId="0" xfId="0"/>
    <xf numFmtId="0" fontId="19" fillId="0" borderId="0" xfId="0" applyFont="1" applyAlignment="1">
      <alignment horizontal="left"/>
    </xf>
    <xf numFmtId="0" fontId="11" fillId="0" borderId="0" xfId="0" applyFont="1" applyAlignment="1">
      <alignment horizontal="center" vertical="top" wrapText="1"/>
    </xf>
    <xf numFmtId="0" fontId="4" fillId="0" borderId="18" xfId="0" applyFont="1" applyBorder="1" applyAlignment="1">
      <alignment vertical="center"/>
    </xf>
    <xf numFmtId="0" fontId="9" fillId="0" borderId="18" xfId="0" applyFont="1" applyBorder="1" applyAlignment="1">
      <alignment horizontal="center" vertical="center"/>
    </xf>
    <xf numFmtId="0" fontId="12" fillId="4" borderId="19" xfId="0" applyFont="1" applyFill="1" applyBorder="1" applyAlignment="1">
      <alignment horizontal="left" vertical="center" wrapText="1"/>
    </xf>
    <xf numFmtId="9" fontId="9" fillId="0" borderId="19" xfId="0" applyNumberFormat="1" applyFont="1" applyFill="1" applyBorder="1" applyAlignment="1">
      <alignment horizontal="center" vertical="center"/>
    </xf>
    <xf numFmtId="0" fontId="18" fillId="4" borderId="19" xfId="0" applyFont="1" applyFill="1" applyBorder="1" applyAlignment="1">
      <alignment horizontal="left" vertical="center" wrapText="1"/>
    </xf>
    <xf numFmtId="0" fontId="12" fillId="6" borderId="19" xfId="0" applyFont="1" applyFill="1" applyBorder="1" applyAlignment="1">
      <alignment horizontal="left" vertical="center" wrapText="1"/>
    </xf>
    <xf numFmtId="0" fontId="18" fillId="16" borderId="19" xfId="0" applyFont="1" applyFill="1" applyBorder="1" applyAlignment="1">
      <alignment horizontal="left" vertical="center" wrapText="1"/>
    </xf>
    <xf numFmtId="0" fontId="12" fillId="8" borderId="19" xfId="0" applyFont="1" applyFill="1" applyBorder="1" applyAlignment="1">
      <alignment horizontal="left" vertical="center" wrapText="1"/>
    </xf>
    <xf numFmtId="0" fontId="18" fillId="8" borderId="19"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8" fillId="10" borderId="19" xfId="0" applyFont="1" applyFill="1" applyBorder="1" applyAlignment="1">
      <alignment horizontal="left" vertical="center" wrapText="1"/>
    </xf>
    <xf numFmtId="9" fontId="22" fillId="0" borderId="19" xfId="0" applyNumberFormat="1" applyFont="1" applyFill="1" applyBorder="1" applyAlignment="1">
      <alignment horizontal="center" vertical="center"/>
    </xf>
    <xf numFmtId="0" fontId="12" fillId="12" borderId="19" xfId="0" applyFont="1" applyFill="1" applyBorder="1" applyAlignment="1">
      <alignment horizontal="left" vertical="center" wrapText="1"/>
    </xf>
    <xf numFmtId="0" fontId="18" fillId="12" borderId="19" xfId="0" applyFont="1" applyFill="1" applyBorder="1" applyAlignment="1">
      <alignment horizontal="left" vertical="center" wrapText="1"/>
    </xf>
  </cellXfs>
  <cellStyles count="1">
    <cellStyle name="Normal" xfId="0" builtinId="0"/>
  </cellStyles>
  <dxfs count="3">
    <dxf>
      <font>
        <color theme="1"/>
      </font>
      <fill>
        <patternFill>
          <bgColor rgb="FFFF0000"/>
        </patternFill>
      </fill>
    </dxf>
    <dxf>
      <font>
        <color theme="1"/>
      </font>
      <fill>
        <patternFill>
          <bgColor theme="9"/>
        </patternFill>
      </fill>
    </dxf>
    <dxf>
      <font>
        <color theme="1"/>
      </font>
      <fill>
        <patternFill>
          <bgColor rgb="FF92D050"/>
        </patternFill>
      </fill>
    </dxf>
  </dxfs>
  <tableStyles count="0" defaultTableStyle="TableStyleMedium9" defaultPivotStyle="PivotStyleLight16"/>
  <colors>
    <mruColors>
      <color rgb="FF0066FF"/>
      <color rgb="FF3E3E40"/>
      <color rgb="FF555559"/>
      <color rgb="FF003087"/>
      <color rgb="FF808080"/>
      <color rgb="FF808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fr-FR"/>
              <a:t>Etat d'avancement par thématiques d'exigences</a:t>
            </a:r>
          </a:p>
        </c:rich>
      </c:tx>
      <c:overlay val="0"/>
    </c:title>
    <c:autoTitleDeleted val="0"/>
    <c:plotArea>
      <c:layout/>
      <c:radarChart>
        <c:radarStyle val="filled"/>
        <c:varyColors val="0"/>
        <c:ser>
          <c:idx val="0"/>
          <c:order val="0"/>
          <c:cat>
            <c:strRef>
              <c:extLst>
                <c:ext xmlns:c15="http://schemas.microsoft.com/office/drawing/2012/chart" uri="{02D57815-91ED-43cb-92C2-25804820EDAC}">
                  <c15:fullRef>
                    <c15:sqref>(Graphiques!$A$3,Graphiques!$A$10:$A$13,Graphiques!$A$16,Graphiques!$A$30)</c15:sqref>
                  </c15:fullRef>
                </c:ext>
              </c:extLst>
              <c:f>(Graphiques!$A$3,Graphiques!$A$10,Graphiques!$A$13,Graphiques!$A$16,Graphiques!$A$30)</c:f>
              <c:strCache>
                <c:ptCount val="5"/>
                <c:pt idx="0">
                  <c:v>4. EXIGENCES GENERALES</c:v>
                </c:pt>
                <c:pt idx="1">
                  <c:v>5. EXIGENCES STRUCTURELLES</c:v>
                </c:pt>
                <c:pt idx="2">
                  <c:v>6. EXIGENCES RELATIVES AUX RESSOURCES</c:v>
                </c:pt>
                <c:pt idx="3">
                  <c:v>7. EXIGENCES RELATIVES AUX PROCESSUS</c:v>
                </c:pt>
                <c:pt idx="4">
                  <c:v>8. EXIGENCES RELATIVES AU SYSTEME DE MANAGEMENT</c:v>
                </c:pt>
              </c:strCache>
            </c:strRef>
          </c:cat>
          <c:val>
            <c:numRef>
              <c:extLst>
                <c:ext xmlns:c15="http://schemas.microsoft.com/office/drawing/2012/chart" uri="{02D57815-91ED-43cb-92C2-25804820EDAC}">
                  <c15:fullRef>
                    <c15:sqref>(Graphiques!$B$3,Graphiques!$B$10:$B$13,Graphiques!$B$16,Graphiques!$B$30)</c15:sqref>
                  </c15:fullRef>
                </c:ext>
              </c:extLst>
              <c:f>(Graphiques!$B$3,Graphiques!$B$10,Graphiques!$B$13,Graphiques!$B$16,Graphiques!$B$30)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232E-49FC-8BE5-DF33FBB8A6FF}"/>
            </c:ext>
          </c:extLst>
        </c:ser>
        <c:dLbls>
          <c:showLegendKey val="0"/>
          <c:showVal val="0"/>
          <c:showCatName val="0"/>
          <c:showSerName val="0"/>
          <c:showPercent val="0"/>
          <c:showBubbleSize val="0"/>
        </c:dLbls>
        <c:axId val="135352704"/>
        <c:axId val="135354240"/>
      </c:radarChart>
      <c:catAx>
        <c:axId val="135352704"/>
        <c:scaling>
          <c:orientation val="minMax"/>
        </c:scaling>
        <c:delete val="0"/>
        <c:axPos val="b"/>
        <c:numFmt formatCode="General" sourceLinked="1"/>
        <c:majorTickMark val="none"/>
        <c:minorTickMark val="none"/>
        <c:tickLblPos val="nextTo"/>
        <c:txPr>
          <a:bodyPr rot="-60000000" vert="horz"/>
          <a:lstStyle/>
          <a:p>
            <a:pPr>
              <a:defRPr/>
            </a:pPr>
            <a:endParaRPr lang="fr-FR"/>
          </a:p>
        </c:txPr>
        <c:crossAx val="135354240"/>
        <c:crosses val="autoZero"/>
        <c:auto val="1"/>
        <c:lblAlgn val="ctr"/>
        <c:lblOffset val="100"/>
        <c:noMultiLvlLbl val="0"/>
      </c:catAx>
      <c:valAx>
        <c:axId val="135354240"/>
        <c:scaling>
          <c:orientation val="minMax"/>
          <c:max val="1"/>
        </c:scaling>
        <c:delete val="0"/>
        <c:axPos val="l"/>
        <c:majorGridlines/>
        <c:numFmt formatCode="0%" sourceLinked="1"/>
        <c:majorTickMark val="none"/>
        <c:minorTickMark val="none"/>
        <c:tickLblPos val="nextTo"/>
        <c:txPr>
          <a:bodyPr rot="-60000000" vert="horz"/>
          <a:lstStyle/>
          <a:p>
            <a:pPr>
              <a:defRPr/>
            </a:pPr>
            <a:endParaRPr lang="fr-FR"/>
          </a:p>
        </c:txPr>
        <c:crossAx val="135352704"/>
        <c:crosses val="autoZero"/>
        <c:crossBetween val="between"/>
        <c:majorUnit val="0.2"/>
      </c:valAx>
    </c:plotArea>
    <c:plotVisOnly val="1"/>
    <c:dispBlanksAs val="gap"/>
    <c:showDLblsOverMax val="0"/>
  </c:chart>
  <c:printSettings>
    <c:headerFooter/>
    <c:pageMargins b="0.75000000000000155" l="0.70000000000000062" r="0.70000000000000062" t="0.750000000000001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en-US">
                <a:solidFill>
                  <a:srgbClr val="003087"/>
                </a:solidFill>
              </a:rPr>
              <a:t>Etat d'avancement détaillé </a:t>
            </a:r>
          </a:p>
        </c:rich>
      </c:tx>
      <c:layout>
        <c:manualLayout>
          <c:xMode val="edge"/>
          <c:yMode val="edge"/>
          <c:x val="0.34291565305309601"/>
          <c:y val="2.9850746268656716E-2"/>
        </c:manualLayout>
      </c:layout>
      <c:overlay val="0"/>
    </c:title>
    <c:autoTitleDeleted val="0"/>
    <c:plotArea>
      <c:layout>
        <c:manualLayout>
          <c:layoutTarget val="inner"/>
          <c:xMode val="edge"/>
          <c:yMode val="edge"/>
          <c:x val="6.4179583711052046E-4"/>
          <c:y val="1.8982685764937903E-3"/>
          <c:w val="0.97717250324254212"/>
          <c:h val="0.44930996528659756"/>
        </c:manualLayout>
      </c:layout>
      <c:barChart>
        <c:barDir val="col"/>
        <c:grouping val="clustered"/>
        <c:varyColors val="0"/>
        <c:ser>
          <c:idx val="1"/>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(Graphiques!$A$4:$A$9,Graphiques!$A$11:$A$12,Graphiques!$A$14:$A$15,Graphiques!$A$17:$A$29,Graphiques!$A$31:$A$36)</c:f>
              <c:strCache>
                <c:ptCount val="29"/>
                <c:pt idx="0">
                  <c:v>4.1. Domaine juridique et contractuel</c:v>
                </c:pt>
                <c:pt idx="1">
                  <c:v>4.2. Gestion de l'impartialité</c:v>
                </c:pt>
                <c:pt idx="2">
                  <c:v>4.3. Responsabilité et financement</c:v>
                </c:pt>
                <c:pt idx="3">
                  <c:v>4.4. Conditions non discriminatoires</c:v>
                </c:pt>
                <c:pt idx="4">
                  <c:v>4.5. Confidentialité</c:v>
                </c:pt>
                <c:pt idx="5">
                  <c:v>4.6. Informations accessibles au public</c:v>
                </c:pt>
                <c:pt idx="6">
                  <c:v>5.1. Organisation et direction</c:v>
                </c:pt>
                <c:pt idx="7">
                  <c:v>5.2. Dispositif et préservation de l'impartialité</c:v>
                </c:pt>
                <c:pt idx="8">
                  <c:v>6.1. Personnel de l'organisme de certification</c:v>
                </c:pt>
                <c:pt idx="9">
                  <c:v>6.2. Ressources pour l'évaluation</c:v>
                </c:pt>
                <c:pt idx="10">
                  <c:v>7.1 Généralités</c:v>
                </c:pt>
                <c:pt idx="11">
                  <c:v>7.2 Demande</c:v>
                </c:pt>
                <c:pt idx="12">
                  <c:v>7.3 Revue de la demande</c:v>
                </c:pt>
                <c:pt idx="13">
                  <c:v>7.4 Evaluation</c:v>
                </c:pt>
                <c:pt idx="14">
                  <c:v>7.5 Revue</c:v>
                </c:pt>
                <c:pt idx="15">
                  <c:v>7.6 Décision de certification</c:v>
                </c:pt>
                <c:pt idx="16">
                  <c:v>7.7 Documents de certification</c:v>
                </c:pt>
                <c:pt idx="17">
                  <c:v>7.8 Annuaire des produits certifiés</c:v>
                </c:pt>
                <c:pt idx="18">
                  <c:v>7.9 Surveillance</c:v>
                </c:pt>
                <c:pt idx="19">
                  <c:v>7.10 Changements ayant des conséquences sur la certification</c:v>
                </c:pt>
                <c:pt idx="20">
                  <c:v>7.11 Résiliation, réduction, suspension ou retrait de la certification</c:v>
                </c:pt>
                <c:pt idx="21">
                  <c:v>7.12 Enregistrements</c:v>
                </c:pt>
                <c:pt idx="22">
                  <c:v>7.13 Plaintes et appels</c:v>
                </c:pt>
                <c:pt idx="23">
                  <c:v>8.2 Documentation générale du système de management</c:v>
                </c:pt>
                <c:pt idx="24">
                  <c:v>8.3 Maitrise des documents</c:v>
                </c:pt>
                <c:pt idx="25">
                  <c:v>8.4 Maitrise des enregistrements</c:v>
                </c:pt>
                <c:pt idx="26">
                  <c:v>8.5 Revue de direction</c:v>
                </c:pt>
                <c:pt idx="27">
                  <c:v>8.6 Audits internes</c:v>
                </c:pt>
                <c:pt idx="28">
                  <c:v>8.7 Action scorrectives et 8.8 préventives</c:v>
                </c:pt>
              </c:strCache>
            </c:strRef>
          </c:cat>
          <c:val>
            <c:numRef>
              <c:f>(Graphiques!$B$4:$B$10,Graphiques!$B$14:$B$15,Graphiques!$B$17:$B$18,Graphiques!$B$31:$B$33)</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EA0B-4641-AA3B-2946895138BC}"/>
            </c:ext>
          </c:extLst>
        </c:ser>
        <c:dLbls>
          <c:showLegendKey val="0"/>
          <c:showVal val="1"/>
          <c:showCatName val="0"/>
          <c:showSerName val="0"/>
          <c:showPercent val="0"/>
          <c:showBubbleSize val="0"/>
        </c:dLbls>
        <c:gapWidth val="150"/>
        <c:overlap val="-25"/>
        <c:axId val="135394816"/>
        <c:axId val="135396352"/>
      </c:barChart>
      <c:catAx>
        <c:axId val="135394816"/>
        <c:scaling>
          <c:orientation val="minMax"/>
        </c:scaling>
        <c:delete val="0"/>
        <c:axPos val="b"/>
        <c:numFmt formatCode="General" sourceLinked="0"/>
        <c:majorTickMark val="none"/>
        <c:minorTickMark val="none"/>
        <c:tickLblPos val="nextTo"/>
        <c:txPr>
          <a:bodyPr rot="-5400000" vert="horz"/>
          <a:lstStyle/>
          <a:p>
            <a:pPr>
              <a:defRPr/>
            </a:pPr>
            <a:endParaRPr lang="fr-FR"/>
          </a:p>
        </c:txPr>
        <c:crossAx val="135396352"/>
        <c:crosses val="autoZero"/>
        <c:auto val="1"/>
        <c:lblAlgn val="ctr"/>
        <c:lblOffset val="100"/>
        <c:noMultiLvlLbl val="0"/>
      </c:catAx>
      <c:valAx>
        <c:axId val="135396352"/>
        <c:scaling>
          <c:orientation val="minMax"/>
        </c:scaling>
        <c:delete val="1"/>
        <c:axPos val="l"/>
        <c:numFmt formatCode="0%" sourceLinked="1"/>
        <c:majorTickMark val="none"/>
        <c:minorTickMark val="none"/>
        <c:tickLblPos val="none"/>
        <c:crossAx val="135394816"/>
        <c:crosses val="autoZero"/>
        <c:crossBetween val="between"/>
      </c:valAx>
    </c:plotArea>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740985</xdr:colOff>
      <xdr:row>27</xdr:row>
      <xdr:rowOff>6447</xdr:rowOff>
    </xdr:from>
    <xdr:to>
      <xdr:col>8</xdr:col>
      <xdr:colOff>18154</xdr:colOff>
      <xdr:row>50</xdr:row>
      <xdr:rowOff>180876</xdr:rowOff>
    </xdr:to>
    <xdr:pic>
      <xdr:nvPicPr>
        <xdr:cNvPr id="8" name="Image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cstate="print"/>
        <a:srcRect b="3185"/>
        <a:stretch>
          <a:fillRect/>
        </a:stretch>
      </xdr:blipFill>
      <xdr:spPr bwMode="auto">
        <a:xfrm>
          <a:off x="2264985" y="5149947"/>
          <a:ext cx="3849169" cy="4555929"/>
        </a:xfrm>
        <a:prstGeom prst="rect">
          <a:avLst/>
        </a:prstGeom>
        <a:solidFill>
          <a:srgbClr val="FFFFFF"/>
        </a:solidFill>
        <a:ln w="9525">
          <a:noFill/>
          <a:miter lim="800000"/>
          <a:headEnd/>
          <a:tailEnd/>
        </a:ln>
      </xdr:spPr>
    </xdr:pic>
    <xdr:clientData/>
  </xdr:twoCellAnchor>
  <xdr:twoCellAnchor>
    <xdr:from>
      <xdr:col>0</xdr:col>
      <xdr:colOff>120442</xdr:colOff>
      <xdr:row>9</xdr:row>
      <xdr:rowOff>18035</xdr:rowOff>
    </xdr:from>
    <xdr:to>
      <xdr:col>7</xdr:col>
      <xdr:colOff>583406</xdr:colOff>
      <xdr:row>15</xdr:row>
      <xdr:rowOff>130968</xdr:rowOff>
    </xdr:to>
    <xdr:sp macro="" textlink="">
      <xdr:nvSpPr>
        <xdr:cNvPr id="4" name="ZoneTexte 3">
          <a:extLst>
            <a:ext uri="{FF2B5EF4-FFF2-40B4-BE49-F238E27FC236}">
              <a16:creationId xmlns:a16="http://schemas.microsoft.com/office/drawing/2014/main" id="{00000000-0008-0000-0000-000004000000}"/>
            </a:ext>
          </a:extLst>
        </xdr:cNvPr>
        <xdr:cNvSpPr txBox="1"/>
      </xdr:nvSpPr>
      <xdr:spPr>
        <a:xfrm>
          <a:off x="120442" y="1732535"/>
          <a:ext cx="5796964" cy="1255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ct val="130000"/>
            </a:lnSpc>
          </a:pPr>
          <a:r>
            <a:rPr lang="fr-FR" sz="2000" b="1" cap="all" baseline="0">
              <a:solidFill>
                <a:srgbClr val="003087"/>
              </a:solidFill>
              <a:latin typeface="Arial" pitchFamily="34" charset="0"/>
              <a:cs typeface="Arial" pitchFamily="34" charset="0"/>
            </a:rPr>
            <a:t>VOUS préparer à l'accréditation :</a:t>
          </a:r>
          <a:endParaRPr lang="fr-FR" sz="2000" b="1" cap="all">
            <a:solidFill>
              <a:srgbClr val="003087"/>
            </a:solidFill>
            <a:latin typeface="Arial" pitchFamily="34" charset="0"/>
            <a:cs typeface="Arial" pitchFamily="34" charset="0"/>
          </a:endParaRPr>
        </a:p>
        <a:p>
          <a:pPr algn="l">
            <a:lnSpc>
              <a:spcPct val="130000"/>
            </a:lnSpc>
          </a:pPr>
          <a:r>
            <a:rPr lang="fr-FR" sz="2000" b="1" cap="all">
              <a:solidFill>
                <a:srgbClr val="003087"/>
              </a:solidFill>
              <a:latin typeface="Arial" pitchFamily="34" charset="0"/>
              <a:cs typeface="Arial" pitchFamily="34" charset="0"/>
            </a:rPr>
            <a:t>AUTO-EVALUATION SUIVANT LA NORME</a:t>
          </a:r>
          <a:r>
            <a:rPr lang="fr-FR" sz="2000" b="1" cap="all" baseline="0">
              <a:solidFill>
                <a:srgbClr val="003087"/>
              </a:solidFill>
              <a:latin typeface="Arial" pitchFamily="34" charset="0"/>
              <a:cs typeface="Arial" pitchFamily="34" charset="0"/>
            </a:rPr>
            <a:t> </a:t>
          </a:r>
          <a:endParaRPr lang="fr-FR" sz="1000" b="1" cap="all" baseline="0">
            <a:solidFill>
              <a:srgbClr val="003087"/>
            </a:solidFill>
            <a:latin typeface="Arial" pitchFamily="34" charset="0"/>
            <a:cs typeface="Arial" pitchFamily="34" charset="0"/>
          </a:endParaRPr>
        </a:p>
        <a:p>
          <a:pPr algn="l">
            <a:lnSpc>
              <a:spcPct val="130000"/>
            </a:lnSpc>
          </a:pPr>
          <a:r>
            <a:rPr lang="fr-FR" sz="2000" b="1" cap="all" baseline="0">
              <a:solidFill>
                <a:srgbClr val="003087"/>
              </a:solidFill>
              <a:latin typeface="Arial" pitchFamily="34" charset="0"/>
              <a:cs typeface="Arial" pitchFamily="34" charset="0"/>
            </a:rPr>
            <a:t>NF EN ISO/IEC 17065 : 2012</a:t>
          </a:r>
        </a:p>
        <a:p>
          <a:endParaRPr lang="fr-FR" sz="1800" cap="all" baseline="0">
            <a:latin typeface="Arial" pitchFamily="34" charset="0"/>
            <a:cs typeface="Arial" pitchFamily="34" charset="0"/>
          </a:endParaRPr>
        </a:p>
      </xdr:txBody>
    </xdr:sp>
    <xdr:clientData/>
  </xdr:twoCellAnchor>
  <xdr:twoCellAnchor editAs="oneCell">
    <xdr:from>
      <xdr:col>0</xdr:col>
      <xdr:colOff>180974</xdr:colOff>
      <xdr:row>0</xdr:row>
      <xdr:rowOff>171450</xdr:rowOff>
    </xdr:from>
    <xdr:to>
      <xdr:col>1</xdr:col>
      <xdr:colOff>285750</xdr:colOff>
      <xdr:row>7</xdr:row>
      <xdr:rowOff>102841</xdr:rowOff>
    </xdr:to>
    <xdr:pic>
      <xdr:nvPicPr>
        <xdr:cNvPr id="5" name="Imag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srcRect/>
        <a:stretch>
          <a:fillRect/>
        </a:stretch>
      </xdr:blipFill>
      <xdr:spPr bwMode="auto">
        <a:xfrm>
          <a:off x="180974" y="171450"/>
          <a:ext cx="866776" cy="1264891"/>
        </a:xfrm>
        <a:prstGeom prst="rect">
          <a:avLst/>
        </a:prstGeom>
        <a:solidFill>
          <a:srgbClr val="FFFFFF"/>
        </a:solidFill>
        <a:ln w="9525">
          <a:noFill/>
          <a:miter lim="800000"/>
          <a:headEnd/>
          <a:tailEnd/>
        </a:ln>
      </xdr:spPr>
    </xdr:pic>
    <xdr:clientData/>
  </xdr:twoCellAnchor>
  <xdr:twoCellAnchor editAs="oneCell">
    <xdr:from>
      <xdr:col>0</xdr:col>
      <xdr:colOff>0</xdr:colOff>
      <xdr:row>51</xdr:row>
      <xdr:rowOff>104774</xdr:rowOff>
    </xdr:from>
    <xdr:to>
      <xdr:col>7</xdr:col>
      <xdr:colOff>771525</xdr:colOff>
      <xdr:row>51</xdr:row>
      <xdr:rowOff>171449</xdr:rowOff>
    </xdr:to>
    <xdr:pic>
      <xdr:nvPicPr>
        <xdr:cNvPr id="9" name="Image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3" cstate="print"/>
        <a:srcRect l="816" t="30917" b="35921"/>
        <a:stretch>
          <a:fillRect/>
        </a:stretch>
      </xdr:blipFill>
      <xdr:spPr bwMode="auto">
        <a:xfrm flipV="1">
          <a:off x="0" y="10106024"/>
          <a:ext cx="6505575" cy="66675"/>
        </a:xfrm>
        <a:prstGeom prst="rect">
          <a:avLst/>
        </a:prstGeom>
        <a:noFill/>
        <a:ln w="9525">
          <a:noFill/>
          <a:miter lim="800000"/>
          <a:headEnd/>
          <a:tailEnd/>
        </a:ln>
      </xdr:spPr>
    </xdr:pic>
    <xdr:clientData/>
  </xdr:twoCellAnchor>
  <xdr:twoCellAnchor>
    <xdr:from>
      <xdr:col>5</xdr:col>
      <xdr:colOff>608275</xdr:colOff>
      <xdr:row>43</xdr:row>
      <xdr:rowOff>25389</xdr:rowOff>
    </xdr:from>
    <xdr:to>
      <xdr:col>6</xdr:col>
      <xdr:colOff>284425</xdr:colOff>
      <xdr:row>45</xdr:row>
      <xdr:rowOff>120639</xdr:rowOff>
    </xdr:to>
    <xdr:pic>
      <xdr:nvPicPr>
        <xdr:cNvPr id="4097" name="Picture 1">
          <a:extLst>
            <a:ext uri="{FF2B5EF4-FFF2-40B4-BE49-F238E27FC236}">
              <a16:creationId xmlns:a16="http://schemas.microsoft.com/office/drawing/2014/main" id="{00000000-0008-0000-0000-000001100000}"/>
            </a:ext>
          </a:extLst>
        </xdr:cNvPr>
        <xdr:cNvPicPr>
          <a:picLocks noChangeAspect="1" noChangeArrowheads="1"/>
        </xdr:cNvPicPr>
      </xdr:nvPicPr>
      <xdr:blipFill>
        <a:blip xmlns:r="http://schemas.openxmlformats.org/officeDocument/2006/relationships" r:embed="rId4" cstate="print"/>
        <a:srcRect l="26294" r="52866"/>
        <a:stretch>
          <a:fillRect/>
        </a:stretch>
      </xdr:blipFill>
      <xdr:spPr bwMode="auto">
        <a:xfrm>
          <a:off x="4418275" y="8216889"/>
          <a:ext cx="438150" cy="476250"/>
        </a:xfrm>
        <a:prstGeom prst="rect">
          <a:avLst/>
        </a:prstGeom>
        <a:solidFill>
          <a:srgbClr val="FFFFFF"/>
        </a:solidFill>
      </xdr:spPr>
    </xdr:pic>
    <xdr:clientData/>
  </xdr:twoCellAnchor>
  <xdr:twoCellAnchor>
    <xdr:from>
      <xdr:col>0</xdr:col>
      <xdr:colOff>109541</xdr:colOff>
      <xdr:row>16</xdr:row>
      <xdr:rowOff>130960</xdr:rowOff>
    </xdr:from>
    <xdr:to>
      <xdr:col>7</xdr:col>
      <xdr:colOff>639536</xdr:colOff>
      <xdr:row>38</xdr:row>
      <xdr:rowOff>126999</xdr:rowOff>
    </xdr:to>
    <xdr:sp macro="" textlink="">
      <xdr:nvSpPr>
        <xdr:cNvPr id="10" name="ZoneTexte 9">
          <a:extLst>
            <a:ext uri="{FF2B5EF4-FFF2-40B4-BE49-F238E27FC236}">
              <a16:creationId xmlns:a16="http://schemas.microsoft.com/office/drawing/2014/main" id="{00000000-0008-0000-0000-00000A000000}"/>
            </a:ext>
          </a:extLst>
        </xdr:cNvPr>
        <xdr:cNvSpPr txBox="1"/>
      </xdr:nvSpPr>
      <xdr:spPr>
        <a:xfrm>
          <a:off x="109541" y="3178960"/>
          <a:ext cx="5863995" cy="4187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200" i="1">
              <a:solidFill>
                <a:schemeClr val="dk1"/>
              </a:solidFill>
              <a:latin typeface="+mn-lt"/>
              <a:ea typeface="+mn-ea"/>
              <a:cs typeface="+mn-cs"/>
            </a:rPr>
            <a:t>Pour vous guider dans la préparation de votre démarche d'accréditation, le Cofrac vous met à disposition cet outil d’auto-évaluation. </a:t>
          </a:r>
          <a:r>
            <a:rPr lang="fr-FR" sz="1200" b="1" i="1">
              <a:solidFill>
                <a:schemeClr val="dk1"/>
              </a:solidFill>
              <a:latin typeface="+mn-lt"/>
              <a:ea typeface="+mn-ea"/>
              <a:cs typeface="+mn-cs"/>
            </a:rPr>
            <a:t>Son usage n’est en aucun cas obligatoire </a:t>
          </a:r>
          <a:r>
            <a:rPr lang="fr-FR" sz="1200" i="1">
              <a:solidFill>
                <a:schemeClr val="dk1"/>
              </a:solidFill>
              <a:latin typeface="+mn-lt"/>
              <a:ea typeface="+mn-ea"/>
              <a:cs typeface="+mn-cs"/>
            </a:rPr>
            <a:t>et le Cofrac ne vous demandera pas vos résultats lors du dépôt de la demande d’accréditation. </a:t>
          </a:r>
        </a:p>
        <a:p>
          <a:r>
            <a:rPr lang="fr-FR" sz="1200" i="1">
              <a:solidFill>
                <a:schemeClr val="dk1"/>
              </a:solidFill>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fr-FR" sz="1200" i="1">
              <a:solidFill>
                <a:schemeClr val="dk1"/>
              </a:solidFill>
              <a:latin typeface="+mn-lt"/>
              <a:ea typeface="+mn-ea"/>
              <a:cs typeface="+mn-cs"/>
            </a:rPr>
            <a:t>Il  ne se substitue pas au formulaire de prise en compte des exigences des normes d’accréditation (CERT CPS FORM 39) que vous joindrez à votre dossier de demande d'accréditation.</a:t>
          </a:r>
        </a:p>
        <a:p>
          <a:endParaRPr lang="fr-FR" sz="1200" i="1">
            <a:solidFill>
              <a:schemeClr val="dk1"/>
            </a:solidFill>
            <a:latin typeface="+mn-lt"/>
            <a:ea typeface="+mn-ea"/>
            <a:cs typeface="+mn-cs"/>
          </a:endParaRPr>
        </a:p>
        <a:p>
          <a:r>
            <a:rPr lang="fr-FR" sz="1200" i="1">
              <a:solidFill>
                <a:schemeClr val="dk1"/>
              </a:solidFill>
              <a:latin typeface="+mn-lt"/>
              <a:ea typeface="+mn-ea"/>
              <a:cs typeface="+mn-cs"/>
            </a:rPr>
            <a:t>L’onglet « auto-évaluation » vous permet de matérialiser votre progression dans la prise en compte des exigences clés de la norme (attention : la liste des exigences traitées n’est pas exhaustive).</a:t>
          </a:r>
        </a:p>
        <a:p>
          <a:r>
            <a:rPr lang="fr-FR" sz="1200" i="1">
              <a:solidFill>
                <a:schemeClr val="dk1"/>
              </a:solidFill>
              <a:latin typeface="+mn-lt"/>
              <a:ea typeface="+mn-ea"/>
              <a:cs typeface="+mn-cs"/>
            </a:rPr>
            <a:t> </a:t>
          </a:r>
        </a:p>
        <a:p>
          <a:r>
            <a:rPr lang="fr-FR" sz="1200" i="1">
              <a:solidFill>
                <a:schemeClr val="dk1"/>
              </a:solidFill>
              <a:latin typeface="+mn-lt"/>
              <a:ea typeface="+mn-ea"/>
              <a:cs typeface="+mn-cs"/>
            </a:rPr>
            <a:t>Envie de visualiser en un coup d’œil l’état d’avancement de votre démarche ou de la présenter à vos collaborateurs ? L’onglet « graphique » est fait pour vous. </a:t>
          </a:r>
        </a:p>
        <a:p>
          <a:r>
            <a:rPr lang="fr-FR" sz="1200" i="1">
              <a:solidFill>
                <a:schemeClr val="dk1"/>
              </a:solidFill>
              <a:latin typeface="+mn-lt"/>
              <a:ea typeface="+mn-ea"/>
              <a:cs typeface="+mn-cs"/>
            </a:rPr>
            <a:t> </a:t>
          </a:r>
        </a:p>
        <a:p>
          <a:r>
            <a:rPr lang="fr-FR" sz="1200" i="1">
              <a:solidFill>
                <a:schemeClr val="dk1"/>
              </a:solidFill>
              <a:latin typeface="+mn-lt"/>
              <a:ea typeface="+mn-ea"/>
              <a:cs typeface="+mn-cs"/>
            </a:rPr>
            <a:t>Vous ne comprenez pas certains termes spécifiques de la norme ? Référez vous à l’onglet « glossaire ».</a:t>
          </a:r>
        </a:p>
        <a:p>
          <a:r>
            <a:rPr lang="fr-FR" sz="1200" i="1">
              <a:solidFill>
                <a:schemeClr val="dk1"/>
              </a:solidFill>
              <a:latin typeface="+mn-lt"/>
              <a:ea typeface="+mn-ea"/>
              <a:cs typeface="+mn-cs"/>
            </a:rPr>
            <a:t> </a:t>
          </a:r>
        </a:p>
        <a:p>
          <a:r>
            <a:rPr lang="fr-FR" sz="1200" i="1">
              <a:solidFill>
                <a:schemeClr val="dk1"/>
              </a:solidFill>
              <a:latin typeface="+mn-lt"/>
              <a:ea typeface="+mn-ea"/>
              <a:cs typeface="+mn-cs"/>
            </a:rPr>
            <a:t>Laissez vous guider ! </a:t>
          </a:r>
        </a:p>
        <a:p>
          <a:r>
            <a:rPr lang="fr-FR" sz="1200" i="1">
              <a:solidFill>
                <a:schemeClr val="dk1"/>
              </a:solidFill>
              <a:latin typeface="+mn-lt"/>
              <a:ea typeface="+mn-ea"/>
              <a:cs typeface="+mn-cs"/>
            </a:rPr>
            <a:t> </a:t>
          </a:r>
        </a:p>
        <a:p>
          <a:r>
            <a:rPr lang="fr-FR" sz="1200" b="1" i="1">
              <a:solidFill>
                <a:schemeClr val="dk1"/>
              </a:solidFill>
              <a:latin typeface="+mn-lt"/>
              <a:ea typeface="+mn-ea"/>
              <a:cs typeface="+mn-cs"/>
            </a:rPr>
            <a:t> Attention : le résultat de l’auto-évaluation ne présage pas du résultat de l’évaluation qui sera réalisée par le Cofrac</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33336</xdr:colOff>
      <xdr:row>0</xdr:row>
      <xdr:rowOff>0</xdr:rowOff>
    </xdr:from>
    <xdr:to>
      <xdr:col>1</xdr:col>
      <xdr:colOff>278604</xdr:colOff>
      <xdr:row>0</xdr:row>
      <xdr:rowOff>1223797</xdr:rowOff>
    </xdr:to>
    <xdr:pic>
      <xdr:nvPicPr>
        <xdr:cNvPr id="2" name="Image 1" descr="logo cofrac Quadri BD A6 transp.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33336" y="0"/>
          <a:ext cx="864393" cy="12237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323850</xdr:colOff>
      <xdr:row>1</xdr:row>
      <xdr:rowOff>6351</xdr:rowOff>
    </xdr:from>
    <xdr:to>
      <xdr:col>11</xdr:col>
      <xdr:colOff>333375</xdr:colOff>
      <xdr:row>22</xdr:row>
      <xdr:rowOff>85726</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320674</xdr:colOff>
      <xdr:row>18</xdr:row>
      <xdr:rowOff>203201</xdr:rowOff>
    </xdr:from>
    <xdr:to>
      <xdr:col>16</xdr:col>
      <xdr:colOff>263525</xdr:colOff>
      <xdr:row>36</xdr:row>
      <xdr:rowOff>114301</xdr:rowOff>
    </xdr:to>
    <xdr:graphicFrame macro="">
      <xdr:nvGraphicFramePr>
        <xdr:cNvPr id="3" name="Graphique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L47"/>
  <sheetViews>
    <sheetView showGridLines="0" zoomScale="90" zoomScaleNormal="90" zoomScalePageLayoutView="80" workbookViewId="0">
      <selection activeCell="J29" sqref="J29"/>
    </sheetView>
  </sheetViews>
  <sheetFormatPr baseColWidth="10" defaultRowHeight="15" x14ac:dyDescent="0.25"/>
  <sheetData>
    <row r="1" spans="1:6" ht="15" customHeight="1" x14ac:dyDescent="0.25"/>
    <row r="2" spans="1:6" ht="15" customHeight="1" x14ac:dyDescent="0.25"/>
    <row r="3" spans="1:6" ht="15" customHeight="1" x14ac:dyDescent="0.25"/>
    <row r="4" spans="1:6" ht="15" customHeight="1" x14ac:dyDescent="0.25">
      <c r="A4" s="4"/>
      <c r="B4" s="4"/>
      <c r="C4" s="4"/>
      <c r="D4" s="4"/>
      <c r="E4" s="4"/>
      <c r="F4" s="4"/>
    </row>
    <row r="5" spans="1:6" ht="15" customHeight="1" x14ac:dyDescent="0.25">
      <c r="A5" s="4"/>
      <c r="B5" s="4"/>
      <c r="C5" s="4"/>
      <c r="D5" s="4"/>
      <c r="E5" s="4"/>
      <c r="F5" s="4"/>
    </row>
    <row r="6" spans="1:6" ht="15" customHeight="1" x14ac:dyDescent="0.25"/>
    <row r="7" spans="1:6" ht="15" customHeight="1" x14ac:dyDescent="0.25">
      <c r="A7" s="4"/>
      <c r="B7" s="4"/>
      <c r="C7" s="4"/>
      <c r="D7" s="4"/>
      <c r="E7" s="4"/>
      <c r="F7" s="4"/>
    </row>
    <row r="8" spans="1:6" ht="15" customHeight="1" x14ac:dyDescent="0.25">
      <c r="A8" s="4"/>
      <c r="B8" s="4"/>
      <c r="C8" s="4"/>
      <c r="D8" s="4"/>
      <c r="E8" s="4"/>
      <c r="F8" s="4"/>
    </row>
    <row r="9" spans="1:6" ht="15" customHeight="1" x14ac:dyDescent="0.25"/>
    <row r="10" spans="1:6" ht="15" customHeight="1" x14ac:dyDescent="0.25">
      <c r="A10" s="4"/>
      <c r="B10" s="4"/>
      <c r="C10" s="4"/>
      <c r="D10" s="4"/>
      <c r="E10" s="4"/>
      <c r="F10" s="4"/>
    </row>
    <row r="11" spans="1:6" ht="15" customHeight="1" x14ac:dyDescent="0.25">
      <c r="A11" s="4"/>
      <c r="B11" s="4"/>
      <c r="C11" s="4"/>
      <c r="D11" s="4"/>
      <c r="E11" s="4"/>
      <c r="F11" s="4"/>
    </row>
    <row r="12" spans="1:6" ht="15" customHeight="1" x14ac:dyDescent="0.25">
      <c r="A12" s="4"/>
      <c r="B12" s="4"/>
      <c r="C12" s="4"/>
      <c r="D12" s="4"/>
      <c r="E12" s="4"/>
      <c r="F12" s="4"/>
    </row>
    <row r="13" spans="1:6" ht="15" customHeight="1" x14ac:dyDescent="0.25">
      <c r="A13" s="4"/>
      <c r="B13" s="4"/>
      <c r="C13" s="4"/>
      <c r="D13" s="4"/>
      <c r="E13" s="4"/>
      <c r="F13" s="4"/>
    </row>
    <row r="14" spans="1:6" ht="15" customHeight="1" x14ac:dyDescent="0.25">
      <c r="A14" s="4"/>
      <c r="B14" s="4"/>
      <c r="C14" s="4"/>
      <c r="D14" s="4"/>
      <c r="E14" s="4"/>
      <c r="F14" s="4"/>
    </row>
    <row r="15" spans="1:6" ht="15" customHeight="1" x14ac:dyDescent="0.25"/>
    <row r="16" spans="1:6" ht="15" customHeight="1" x14ac:dyDescent="0.25">
      <c r="A16" s="4"/>
      <c r="B16" s="4"/>
      <c r="C16" s="4"/>
      <c r="D16" s="4"/>
      <c r="E16" s="4"/>
      <c r="F16" s="4"/>
    </row>
    <row r="17" spans="1:12" ht="15" customHeight="1" x14ac:dyDescent="0.25">
      <c r="A17" s="4"/>
      <c r="B17" s="4"/>
      <c r="C17" s="4"/>
      <c r="D17" s="4"/>
      <c r="E17" s="4"/>
      <c r="F17" s="4"/>
    </row>
    <row r="18" spans="1:12" ht="15" customHeight="1" x14ac:dyDescent="0.25">
      <c r="A18" s="4"/>
      <c r="B18" s="4"/>
      <c r="C18" s="4"/>
      <c r="D18" s="4"/>
      <c r="E18" s="4"/>
      <c r="F18" s="4"/>
    </row>
    <row r="19" spans="1:12" ht="15" customHeight="1" x14ac:dyDescent="0.3">
      <c r="B19" s="5"/>
      <c r="C19" s="4"/>
      <c r="D19" s="4"/>
      <c r="E19" s="4"/>
      <c r="F19" s="4"/>
      <c r="L19" s="1"/>
    </row>
    <row r="20" spans="1:12" ht="15" customHeight="1" x14ac:dyDescent="0.35">
      <c r="B20" s="4"/>
      <c r="C20" s="4"/>
      <c r="D20" s="4"/>
      <c r="E20" s="4"/>
      <c r="F20" s="4"/>
      <c r="L20" s="2"/>
    </row>
    <row r="21" spans="1:12" ht="15" customHeight="1" x14ac:dyDescent="0.35">
      <c r="B21" s="4"/>
      <c r="C21" s="4"/>
      <c r="D21" s="4"/>
      <c r="E21" s="4"/>
      <c r="F21" s="4"/>
      <c r="L21" s="2"/>
    </row>
    <row r="22" spans="1:12" ht="15" customHeight="1" x14ac:dyDescent="0.35">
      <c r="B22" s="5"/>
      <c r="C22" s="4"/>
      <c r="D22" s="4"/>
      <c r="E22" s="4"/>
      <c r="F22" s="4"/>
      <c r="L22" s="2"/>
    </row>
    <row r="23" spans="1:12" ht="15" customHeight="1" x14ac:dyDescent="0.25">
      <c r="B23" s="4"/>
      <c r="C23" s="4"/>
      <c r="D23" s="4"/>
      <c r="E23" s="4"/>
      <c r="F23" s="4"/>
    </row>
    <row r="24" spans="1:12" ht="15" customHeight="1" x14ac:dyDescent="0.25">
      <c r="B24" s="4"/>
      <c r="C24" s="4"/>
      <c r="D24" s="4"/>
      <c r="E24" s="4"/>
      <c r="F24" s="4"/>
    </row>
    <row r="25" spans="1:12" ht="15" customHeight="1" x14ac:dyDescent="0.25">
      <c r="B25" s="5"/>
      <c r="C25" s="4"/>
      <c r="D25" s="4"/>
      <c r="E25" s="4"/>
      <c r="F25" s="4"/>
    </row>
    <row r="26" spans="1:12" ht="15" customHeight="1" x14ac:dyDescent="0.25">
      <c r="B26" s="4"/>
      <c r="C26" s="4"/>
      <c r="D26" s="4"/>
      <c r="E26" s="4"/>
      <c r="F26" s="4"/>
    </row>
    <row r="27" spans="1:12" ht="15" customHeight="1" x14ac:dyDescent="0.25"/>
    <row r="28" spans="1:12" ht="15" customHeight="1" x14ac:dyDescent="0.25">
      <c r="A28" s="4"/>
      <c r="B28" s="4"/>
      <c r="C28" s="4"/>
      <c r="D28" s="4"/>
      <c r="E28" s="4"/>
      <c r="F28" s="4"/>
    </row>
    <row r="29" spans="1:12" ht="15" customHeight="1" x14ac:dyDescent="0.25">
      <c r="A29" s="4"/>
      <c r="B29" s="4"/>
      <c r="C29" s="4"/>
      <c r="D29" s="4"/>
      <c r="E29" s="4"/>
      <c r="F29" s="4"/>
    </row>
    <row r="30" spans="1:12" ht="15" customHeight="1" x14ac:dyDescent="0.25"/>
    <row r="31" spans="1:12" ht="15" customHeight="1" x14ac:dyDescent="0.25">
      <c r="A31" s="4"/>
      <c r="B31" s="4"/>
      <c r="C31" s="4"/>
      <c r="D31" s="4"/>
      <c r="E31" s="4"/>
      <c r="F31" s="4"/>
    </row>
    <row r="32" spans="1:12" ht="15" customHeight="1" x14ac:dyDescent="0.25"/>
    <row r="33" spans="1:6" ht="15" customHeight="1" x14ac:dyDescent="0.25">
      <c r="A33" s="9"/>
      <c r="B33" s="6"/>
      <c r="E33" s="7"/>
      <c r="F33" s="7"/>
    </row>
    <row r="34" spans="1:6" ht="15" customHeight="1" x14ac:dyDescent="0.25">
      <c r="A34" s="9"/>
      <c r="B34" s="6"/>
      <c r="E34" s="7"/>
      <c r="F34" s="7"/>
    </row>
    <row r="35" spans="1:6" ht="15" customHeight="1" x14ac:dyDescent="0.25">
      <c r="A35" s="9"/>
      <c r="B35" s="6"/>
      <c r="E35" s="7"/>
      <c r="F35" s="7"/>
    </row>
    <row r="36" spans="1:6" ht="15" customHeight="1" x14ac:dyDescent="0.25">
      <c r="A36" s="9"/>
      <c r="B36" s="6"/>
      <c r="E36" s="7"/>
      <c r="F36" s="7"/>
    </row>
    <row r="37" spans="1:6" ht="15" customHeight="1" x14ac:dyDescent="0.25">
      <c r="A37" s="9"/>
      <c r="B37" s="6"/>
      <c r="E37" s="7"/>
      <c r="F37" s="7"/>
    </row>
    <row r="38" spans="1:6" ht="15" customHeight="1" x14ac:dyDescent="0.25">
      <c r="A38" s="9"/>
      <c r="B38" s="6"/>
      <c r="E38" s="7"/>
      <c r="F38" s="7"/>
    </row>
    <row r="39" spans="1:6" ht="15" customHeight="1" x14ac:dyDescent="0.25">
      <c r="A39" s="9"/>
      <c r="B39" s="6"/>
      <c r="E39" s="7"/>
      <c r="F39" s="7"/>
    </row>
    <row r="40" spans="1:6" ht="15" customHeight="1" x14ac:dyDescent="0.25">
      <c r="A40" s="9"/>
      <c r="B40" s="6"/>
      <c r="E40" s="7"/>
      <c r="F40" s="7"/>
    </row>
    <row r="41" spans="1:6" ht="15" customHeight="1" x14ac:dyDescent="0.25">
      <c r="A41" s="9"/>
      <c r="B41" s="6"/>
      <c r="E41" s="7"/>
      <c r="F41" s="7"/>
    </row>
    <row r="42" spans="1:6" ht="15" customHeight="1" x14ac:dyDescent="0.25">
      <c r="A42" s="9"/>
      <c r="B42" s="6"/>
      <c r="E42" s="7"/>
      <c r="F42" s="7"/>
    </row>
    <row r="43" spans="1:6" ht="15" customHeight="1" x14ac:dyDescent="0.25">
      <c r="A43" s="9"/>
      <c r="B43" s="6"/>
      <c r="E43" s="7"/>
      <c r="F43" s="7"/>
    </row>
    <row r="44" spans="1:6" ht="15" customHeight="1" x14ac:dyDescent="0.25">
      <c r="A44" s="9"/>
      <c r="B44" s="6"/>
      <c r="E44" s="7"/>
      <c r="F44" s="7"/>
    </row>
    <row r="45" spans="1:6" ht="15" customHeight="1" x14ac:dyDescent="0.35">
      <c r="A45" s="8"/>
      <c r="E45" s="10"/>
    </row>
    <row r="46" spans="1:6" ht="15" customHeight="1" x14ac:dyDescent="0.25">
      <c r="A46" s="8"/>
    </row>
    <row r="47" spans="1:6" ht="15" customHeight="1" x14ac:dyDescent="0.25">
      <c r="A47" s="8"/>
    </row>
  </sheetData>
  <sheetProtection sheet="1" objects="1" scenarios="1"/>
  <printOptions horizontalCentered="1" verticalCentered="1"/>
  <pageMargins left="0" right="0" top="0" bottom="0" header="0" footer="0"/>
  <pageSetup paperSize="9" orientation="portrait" r:id="rId1"/>
  <headerFooter>
    <oddFooter>&amp;R&amp;KFFFFFFPage &amp;P de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58"/>
  <sheetViews>
    <sheetView tabSelected="1" zoomScale="80" zoomScaleNormal="80" workbookViewId="0">
      <selection activeCell="B157" sqref="B157:C157"/>
    </sheetView>
  </sheetViews>
  <sheetFormatPr baseColWidth="10" defaultColWidth="9.140625" defaultRowHeight="14.25" x14ac:dyDescent="0.25"/>
  <cols>
    <col min="1" max="1" width="9" style="12" customWidth="1"/>
    <col min="2" max="2" width="53.42578125" style="12" customWidth="1"/>
    <col min="3" max="3" width="35.7109375" style="12" customWidth="1"/>
    <col min="4" max="4" width="15.7109375" style="12" customWidth="1"/>
    <col min="5" max="5" width="18.5703125" style="12" customWidth="1"/>
    <col min="6" max="7" width="15.7109375" style="12" customWidth="1"/>
    <col min="8" max="8" width="10.5703125" style="12" hidden="1" customWidth="1"/>
    <col min="9" max="9" width="9.7109375" style="18" hidden="1" customWidth="1"/>
    <col min="10" max="10" width="9.7109375" style="12" hidden="1" customWidth="1"/>
    <col min="11" max="11" width="55.85546875" style="12" customWidth="1"/>
    <col min="12" max="16384" width="9.140625" style="12"/>
  </cols>
  <sheetData>
    <row r="1" spans="1:11" ht="98.45" customHeight="1" thickBot="1" x14ac:dyDescent="0.3">
      <c r="A1" s="57" t="s">
        <v>18</v>
      </c>
      <c r="B1" s="57"/>
      <c r="C1" s="57"/>
      <c r="D1" s="57"/>
      <c r="E1" s="57"/>
      <c r="F1" s="57"/>
      <c r="G1" s="57"/>
      <c r="H1" s="57"/>
      <c r="I1" s="57"/>
      <c r="J1" s="57"/>
      <c r="K1" s="57"/>
    </row>
    <row r="2" spans="1:11" ht="30.75" thickBot="1" x14ac:dyDescent="0.3">
      <c r="A2" s="58" t="s">
        <v>17</v>
      </c>
      <c r="B2" s="59"/>
      <c r="C2" s="60"/>
      <c r="D2" s="13" t="s">
        <v>7</v>
      </c>
      <c r="E2" s="14" t="s">
        <v>6</v>
      </c>
      <c r="F2" s="14" t="s">
        <v>5</v>
      </c>
      <c r="G2" s="15" t="s">
        <v>8</v>
      </c>
      <c r="H2" s="22" t="s">
        <v>1</v>
      </c>
      <c r="I2" s="22" t="s">
        <v>2</v>
      </c>
      <c r="J2" s="22" t="s">
        <v>3</v>
      </c>
      <c r="K2" s="22" t="s">
        <v>4</v>
      </c>
    </row>
    <row r="3" spans="1:11" ht="15" x14ac:dyDescent="0.25">
      <c r="A3" s="61"/>
      <c r="B3" s="62"/>
      <c r="C3" s="63"/>
      <c r="D3" s="27">
        <v>0</v>
      </c>
      <c r="E3" s="28">
        <v>1</v>
      </c>
      <c r="F3" s="28">
        <v>2</v>
      </c>
      <c r="G3" s="28" t="s">
        <v>9</v>
      </c>
      <c r="H3" s="29"/>
      <c r="I3" s="29"/>
      <c r="J3" s="29"/>
      <c r="K3" s="29"/>
    </row>
    <row r="4" spans="1:11" ht="18" x14ac:dyDescent="0.25">
      <c r="A4" s="83" t="s">
        <v>10</v>
      </c>
      <c r="B4" s="83"/>
      <c r="C4" s="83"/>
      <c r="D4" s="30"/>
      <c r="E4" s="30"/>
      <c r="F4" s="30"/>
      <c r="G4" s="30"/>
      <c r="H4" s="30"/>
      <c r="I4" s="30"/>
      <c r="J4" s="30"/>
      <c r="K4" s="30"/>
    </row>
    <row r="5" spans="1:11" ht="15.75" x14ac:dyDescent="0.25">
      <c r="A5" s="84" t="s">
        <v>19</v>
      </c>
      <c r="B5" s="84"/>
      <c r="C5" s="84"/>
      <c r="D5" s="26"/>
      <c r="E5" s="26"/>
      <c r="F5" s="26"/>
      <c r="G5" s="26"/>
      <c r="H5" s="26"/>
      <c r="I5" s="26"/>
      <c r="J5" s="26"/>
      <c r="K5" s="26"/>
    </row>
    <row r="6" spans="1:11" ht="21" customHeight="1" x14ac:dyDescent="0.25">
      <c r="A6" s="23" t="s">
        <v>20</v>
      </c>
      <c r="B6" s="85" t="s">
        <v>22</v>
      </c>
      <c r="C6" s="85"/>
      <c r="D6" s="40"/>
      <c r="E6" s="41"/>
      <c r="F6" s="41"/>
      <c r="G6" s="42"/>
      <c r="H6" s="38" t="str">
        <f t="shared" ref="H6:H11" si="0">IF(G6&lt;&gt;"","",IF(COUNTA(D6:F6)=0,"",COUNTA(D6)*0+COUNTA(E6)*1+COUNTA(F6)*2))</f>
        <v/>
      </c>
      <c r="I6" s="64" t="str">
        <f>IF(COUNTBLANK(H6:H11)=6,"",SUM(H6:H11))</f>
        <v/>
      </c>
      <c r="J6" s="74" t="str">
        <f>IF(AND(I6="",I13="",I23="",I26="",I30="", I33=""),"",SUM(I6,I13,I23,I26,I30,I33))</f>
        <v/>
      </c>
      <c r="K6" s="40"/>
    </row>
    <row r="7" spans="1:11" ht="20.25" customHeight="1" x14ac:dyDescent="0.25">
      <c r="A7" s="87" t="s">
        <v>21</v>
      </c>
      <c r="B7" s="86" t="s">
        <v>286</v>
      </c>
      <c r="C7" s="86"/>
      <c r="D7" s="40"/>
      <c r="E7" s="41"/>
      <c r="F7" s="41"/>
      <c r="G7" s="42"/>
      <c r="H7" s="38" t="str">
        <f t="shared" si="0"/>
        <v/>
      </c>
      <c r="I7" s="65"/>
      <c r="J7" s="75"/>
      <c r="K7" s="40"/>
    </row>
    <row r="8" spans="1:11" ht="21" customHeight="1" x14ac:dyDescent="0.25">
      <c r="A8" s="87"/>
      <c r="B8" s="85" t="s">
        <v>24</v>
      </c>
      <c r="C8" s="85"/>
      <c r="D8" s="40"/>
      <c r="E8" s="41"/>
      <c r="F8" s="41"/>
      <c r="G8" s="42"/>
      <c r="H8" s="38" t="str">
        <f t="shared" si="0"/>
        <v/>
      </c>
      <c r="I8" s="65"/>
      <c r="J8" s="75"/>
      <c r="K8" s="40"/>
    </row>
    <row r="9" spans="1:11" ht="32.25" customHeight="1" x14ac:dyDescent="0.25">
      <c r="A9" s="23" t="s">
        <v>23</v>
      </c>
      <c r="B9" s="85" t="s">
        <v>25</v>
      </c>
      <c r="C9" s="85"/>
      <c r="D9" s="40"/>
      <c r="E9" s="41"/>
      <c r="F9" s="41"/>
      <c r="G9" s="42"/>
      <c r="H9" s="38" t="str">
        <f t="shared" si="0"/>
        <v/>
      </c>
      <c r="I9" s="65"/>
      <c r="J9" s="75"/>
      <c r="K9" s="40"/>
    </row>
    <row r="10" spans="1:11" ht="37.5" customHeight="1" x14ac:dyDescent="0.25">
      <c r="A10" s="23" t="s">
        <v>26</v>
      </c>
      <c r="B10" s="86" t="s">
        <v>287</v>
      </c>
      <c r="C10" s="86"/>
      <c r="D10" s="40"/>
      <c r="E10" s="41"/>
      <c r="F10" s="41"/>
      <c r="G10" s="42"/>
      <c r="H10" s="38" t="str">
        <f t="shared" si="0"/>
        <v/>
      </c>
      <c r="I10" s="65"/>
      <c r="J10" s="75"/>
      <c r="K10" s="40"/>
    </row>
    <row r="11" spans="1:11" ht="39" customHeight="1" x14ac:dyDescent="0.25">
      <c r="A11" s="23" t="s">
        <v>27</v>
      </c>
      <c r="B11" s="85" t="s">
        <v>233</v>
      </c>
      <c r="C11" s="85"/>
      <c r="D11" s="40"/>
      <c r="E11" s="41"/>
      <c r="F11" s="41"/>
      <c r="G11" s="42"/>
      <c r="H11" s="38" t="str">
        <f t="shared" si="0"/>
        <v/>
      </c>
      <c r="I11" s="66"/>
      <c r="J11" s="75"/>
      <c r="K11" s="40"/>
    </row>
    <row r="12" spans="1:11" ht="15.75" x14ac:dyDescent="0.25">
      <c r="A12" s="84" t="s">
        <v>28</v>
      </c>
      <c r="B12" s="84"/>
      <c r="C12" s="84"/>
      <c r="D12" s="43"/>
      <c r="E12" s="43"/>
      <c r="F12" s="43"/>
      <c r="G12" s="43"/>
      <c r="H12" s="26"/>
      <c r="I12" s="26"/>
      <c r="J12" s="75"/>
      <c r="K12" s="43"/>
    </row>
    <row r="13" spans="1:11" ht="53.25" customHeight="1" x14ac:dyDescent="0.25">
      <c r="A13" s="23" t="s">
        <v>133</v>
      </c>
      <c r="B13" s="89" t="s">
        <v>234</v>
      </c>
      <c r="C13" s="89"/>
      <c r="D13" s="41"/>
      <c r="E13" s="41"/>
      <c r="F13" s="41"/>
      <c r="G13" s="42"/>
      <c r="H13" s="16" t="str">
        <f t="shared" ref="H13:H21" si="1">IF(G13&lt;&gt;"","",IF(COUNTA(D13:F13)=0,"",COUNTA(D13)*0+COUNTA(E13)*1+COUNTA(F13)*2))</f>
        <v/>
      </c>
      <c r="I13" s="64" t="str">
        <f>IF(COUNTBLANK(H13:H21)=9,"",SUM(H13:H21))</f>
        <v/>
      </c>
      <c r="J13" s="75"/>
      <c r="K13" s="40"/>
    </row>
    <row r="14" spans="1:11" ht="62.25" customHeight="1" x14ac:dyDescent="0.25">
      <c r="A14" s="23" t="s">
        <v>134</v>
      </c>
      <c r="B14" s="85" t="s">
        <v>240</v>
      </c>
      <c r="C14" s="85"/>
      <c r="D14" s="41"/>
      <c r="E14" s="41"/>
      <c r="F14" s="41"/>
      <c r="G14" s="42"/>
      <c r="H14" s="16" t="str">
        <f t="shared" si="1"/>
        <v/>
      </c>
      <c r="I14" s="65"/>
      <c r="J14" s="75"/>
      <c r="K14" s="40"/>
    </row>
    <row r="15" spans="1:11" ht="26.1" customHeight="1" x14ac:dyDescent="0.25">
      <c r="A15" s="23" t="s">
        <v>29</v>
      </c>
      <c r="B15" s="85" t="s">
        <v>235</v>
      </c>
      <c r="C15" s="85"/>
      <c r="D15" s="41"/>
      <c r="E15" s="41"/>
      <c r="F15" s="41"/>
      <c r="G15" s="42"/>
      <c r="H15" s="16" t="str">
        <f t="shared" si="1"/>
        <v/>
      </c>
      <c r="I15" s="65"/>
      <c r="J15" s="75"/>
      <c r="K15" s="40"/>
    </row>
    <row r="16" spans="1:11" ht="45.6" customHeight="1" x14ac:dyDescent="0.25">
      <c r="A16" s="23" t="s">
        <v>135</v>
      </c>
      <c r="B16" s="85" t="s">
        <v>241</v>
      </c>
      <c r="C16" s="85"/>
      <c r="D16" s="41"/>
      <c r="E16" s="41"/>
      <c r="F16" s="41"/>
      <c r="G16" s="42"/>
      <c r="H16" s="16" t="str">
        <f t="shared" si="1"/>
        <v/>
      </c>
      <c r="I16" s="65"/>
      <c r="J16" s="75"/>
      <c r="K16" s="40"/>
    </row>
    <row r="17" spans="1:11" ht="46.5" customHeight="1" x14ac:dyDescent="0.25">
      <c r="A17" s="23" t="s">
        <v>30</v>
      </c>
      <c r="B17" s="86" t="s">
        <v>285</v>
      </c>
      <c r="C17" s="86"/>
      <c r="D17" s="41"/>
      <c r="E17" s="41"/>
      <c r="F17" s="41"/>
      <c r="G17" s="42"/>
      <c r="H17" s="16" t="str">
        <f t="shared" si="1"/>
        <v/>
      </c>
      <c r="I17" s="65"/>
      <c r="J17" s="75"/>
      <c r="K17" s="40"/>
    </row>
    <row r="18" spans="1:11" ht="61.5" customHeight="1" x14ac:dyDescent="0.25">
      <c r="A18" s="23" t="s">
        <v>31</v>
      </c>
      <c r="B18" s="85" t="s">
        <v>236</v>
      </c>
      <c r="C18" s="85"/>
      <c r="D18" s="41"/>
      <c r="E18" s="41"/>
      <c r="F18" s="41"/>
      <c r="G18" s="42"/>
      <c r="H18" s="16" t="str">
        <f t="shared" si="1"/>
        <v/>
      </c>
      <c r="I18" s="65"/>
      <c r="J18" s="75"/>
      <c r="K18" s="40"/>
    </row>
    <row r="19" spans="1:11" ht="39" customHeight="1" x14ac:dyDescent="0.25">
      <c r="A19" s="23" t="s">
        <v>32</v>
      </c>
      <c r="B19" s="85" t="s">
        <v>309</v>
      </c>
      <c r="C19" s="85"/>
      <c r="D19" s="41"/>
      <c r="E19" s="41"/>
      <c r="F19" s="41"/>
      <c r="G19" s="42"/>
      <c r="H19" s="16" t="str">
        <f t="shared" si="1"/>
        <v/>
      </c>
      <c r="I19" s="65"/>
      <c r="J19" s="75"/>
      <c r="K19" s="40"/>
    </row>
    <row r="20" spans="1:11" ht="31.5" customHeight="1" x14ac:dyDescent="0.25">
      <c r="A20" s="23" t="s">
        <v>33</v>
      </c>
      <c r="B20" s="85" t="s">
        <v>136</v>
      </c>
      <c r="C20" s="85"/>
      <c r="D20" s="41"/>
      <c r="E20" s="41"/>
      <c r="F20" s="41"/>
      <c r="G20" s="42"/>
      <c r="H20" s="16" t="str">
        <f t="shared" si="1"/>
        <v/>
      </c>
      <c r="I20" s="65"/>
      <c r="J20" s="75"/>
      <c r="K20" s="40"/>
    </row>
    <row r="21" spans="1:11" ht="33" customHeight="1" x14ac:dyDescent="0.25">
      <c r="A21" s="23" t="s">
        <v>34</v>
      </c>
      <c r="B21" s="85" t="s">
        <v>137</v>
      </c>
      <c r="C21" s="85"/>
      <c r="D21" s="41"/>
      <c r="E21" s="41"/>
      <c r="F21" s="41"/>
      <c r="G21" s="42"/>
      <c r="H21" s="16" t="str">
        <f t="shared" si="1"/>
        <v/>
      </c>
      <c r="I21" s="66"/>
      <c r="J21" s="75"/>
      <c r="K21" s="40"/>
    </row>
    <row r="22" spans="1:11" ht="15.75" x14ac:dyDescent="0.25">
      <c r="A22" s="84" t="s">
        <v>35</v>
      </c>
      <c r="B22" s="84"/>
      <c r="C22" s="84"/>
      <c r="D22" s="43"/>
      <c r="E22" s="43"/>
      <c r="F22" s="43"/>
      <c r="G22" s="43"/>
      <c r="H22" s="26"/>
      <c r="I22" s="26"/>
      <c r="J22" s="75"/>
      <c r="K22" s="43"/>
    </row>
    <row r="23" spans="1:11" ht="32.450000000000003" customHeight="1" x14ac:dyDescent="0.25">
      <c r="A23" s="23" t="s">
        <v>36</v>
      </c>
      <c r="B23" s="85" t="s">
        <v>138</v>
      </c>
      <c r="C23" s="85"/>
      <c r="D23" s="41"/>
      <c r="E23" s="41"/>
      <c r="F23" s="41"/>
      <c r="G23" s="42"/>
      <c r="H23" s="16" t="str">
        <f>IF(G23&lt;&gt;"","",IF(COUNTA(D23:F23)=0,"",COUNTA(D23)*0+COUNTA(E23)*1+COUNTA(F23)*2))</f>
        <v/>
      </c>
      <c r="I23" s="73" t="str">
        <f>IF(COUNTBLANK(H23:H24)=2,"",SUM(H23:H24))</f>
        <v/>
      </c>
      <c r="J23" s="75"/>
      <c r="K23" s="40"/>
    </row>
    <row r="24" spans="1:11" ht="31.5" customHeight="1" x14ac:dyDescent="0.25">
      <c r="A24" s="23" t="s">
        <v>37</v>
      </c>
      <c r="B24" s="85" t="s">
        <v>237</v>
      </c>
      <c r="C24" s="85"/>
      <c r="D24" s="41"/>
      <c r="E24" s="41"/>
      <c r="F24" s="41"/>
      <c r="G24" s="42"/>
      <c r="H24" s="16" t="str">
        <f>IF(G24&lt;&gt;"","",IF(COUNTA(D24:F24)=0,"",COUNTA(D24)*0+COUNTA(E24)*1+COUNTA(F24)*2))</f>
        <v/>
      </c>
      <c r="I24" s="73"/>
      <c r="J24" s="75"/>
      <c r="K24" s="40"/>
    </row>
    <row r="25" spans="1:11" ht="15.75" x14ac:dyDescent="0.25">
      <c r="A25" s="84" t="s">
        <v>38</v>
      </c>
      <c r="B25" s="84"/>
      <c r="C25" s="84"/>
      <c r="D25" s="43"/>
      <c r="E25" s="43"/>
      <c r="F25" s="43"/>
      <c r="G25" s="43"/>
      <c r="H25" s="26"/>
      <c r="I25" s="26"/>
      <c r="J25" s="75"/>
      <c r="K25" s="43"/>
    </row>
    <row r="26" spans="1:11" ht="48.95" customHeight="1" x14ac:dyDescent="0.25">
      <c r="A26" s="23" t="s">
        <v>140</v>
      </c>
      <c r="B26" s="85" t="s">
        <v>139</v>
      </c>
      <c r="C26" s="85"/>
      <c r="D26" s="41"/>
      <c r="E26" s="41"/>
      <c r="F26" s="41"/>
      <c r="G26" s="42"/>
      <c r="H26" s="16" t="str">
        <f>IF(G26&lt;&gt;"","",IF(COUNTA(D26:F26)=0,"",COUNTA(D26)*0+COUNTA(E26)*1+COUNTA(F26)*2))</f>
        <v/>
      </c>
      <c r="I26" s="73" t="str">
        <f>IF(COUNTBLANK(H26:H28)=3,"",SUM(H26:H28))</f>
        <v/>
      </c>
      <c r="J26" s="75"/>
      <c r="K26" s="40"/>
    </row>
    <row r="27" spans="1:11" ht="39.950000000000003" customHeight="1" x14ac:dyDescent="0.25">
      <c r="A27" s="23" t="s">
        <v>39</v>
      </c>
      <c r="B27" s="85" t="s">
        <v>310</v>
      </c>
      <c r="C27" s="85"/>
      <c r="D27" s="41"/>
      <c r="E27" s="41"/>
      <c r="F27" s="41"/>
      <c r="G27" s="42"/>
      <c r="H27" s="16" t="str">
        <f>IF(G27&lt;&gt;"","",IF(COUNTA(D27:F27)=0,"",COUNTA(D27)*0+COUNTA(E27)*1+COUNTA(F27)*2))</f>
        <v/>
      </c>
      <c r="I27" s="73"/>
      <c r="J27" s="75"/>
      <c r="K27" s="40"/>
    </row>
    <row r="28" spans="1:11" ht="33" customHeight="1" x14ac:dyDescent="0.25">
      <c r="A28" s="23" t="s">
        <v>40</v>
      </c>
      <c r="B28" s="85" t="s">
        <v>141</v>
      </c>
      <c r="C28" s="85"/>
      <c r="D28" s="41"/>
      <c r="E28" s="41"/>
      <c r="F28" s="41"/>
      <c r="G28" s="42"/>
      <c r="H28" s="16" t="str">
        <f>IF(G28&lt;&gt;"","",IF(COUNTA(D28:F28)=0,"",COUNTA(D28)*0+COUNTA(E28)*1+COUNTA(F28)*2))</f>
        <v/>
      </c>
      <c r="I28" s="73"/>
      <c r="J28" s="75"/>
      <c r="K28" s="40"/>
    </row>
    <row r="29" spans="1:11" ht="15.75" x14ac:dyDescent="0.25">
      <c r="A29" s="84" t="s">
        <v>41</v>
      </c>
      <c r="B29" s="84"/>
      <c r="C29" s="84"/>
      <c r="D29" s="43"/>
      <c r="E29" s="43"/>
      <c r="F29" s="43"/>
      <c r="G29" s="43"/>
      <c r="H29" s="26"/>
      <c r="I29" s="26"/>
      <c r="J29" s="75"/>
      <c r="K29" s="43"/>
    </row>
    <row r="30" spans="1:11" ht="129" customHeight="1" x14ac:dyDescent="0.25">
      <c r="A30" s="23" t="s">
        <v>142</v>
      </c>
      <c r="B30" s="85" t="s">
        <v>238</v>
      </c>
      <c r="C30" s="85"/>
      <c r="D30" s="41"/>
      <c r="E30" s="41"/>
      <c r="F30" s="41"/>
      <c r="G30" s="42"/>
      <c r="H30" s="16" t="str">
        <f>IF(G30&lt;&gt;"","",IF(COUNTA(D30:F30)=0,"",COUNTA(D30)*0+COUNTA(E30)*1+COUNTA(F30)*2))</f>
        <v/>
      </c>
      <c r="I30" s="73" t="str">
        <f>IF(COUNTBLANK(H30:H31)=2,"",SUM(H30:H31))</f>
        <v/>
      </c>
      <c r="J30" s="75"/>
      <c r="K30" s="40"/>
    </row>
    <row r="31" spans="1:11" ht="86.45" customHeight="1" x14ac:dyDescent="0.25">
      <c r="A31" s="23" t="s">
        <v>43</v>
      </c>
      <c r="B31" s="85" t="s">
        <v>311</v>
      </c>
      <c r="C31" s="85"/>
      <c r="D31" s="41"/>
      <c r="E31" s="41"/>
      <c r="F31" s="41"/>
      <c r="G31" s="42"/>
      <c r="H31" s="16" t="str">
        <f>IF(G31&lt;&gt;"","",IF(COUNTA(D31:F31)=0,"",COUNTA(D31)*0+COUNTA(E31)*1+COUNTA(F31)*2))</f>
        <v/>
      </c>
      <c r="I31" s="73"/>
      <c r="J31" s="75"/>
      <c r="K31" s="40"/>
    </row>
    <row r="32" spans="1:11" ht="15.75" x14ac:dyDescent="0.25">
      <c r="A32" s="84" t="s">
        <v>42</v>
      </c>
      <c r="B32" s="84"/>
      <c r="C32" s="84"/>
      <c r="D32" s="43"/>
      <c r="E32" s="43"/>
      <c r="F32" s="43"/>
      <c r="G32" s="43"/>
      <c r="H32" s="26"/>
      <c r="I32" s="26"/>
      <c r="J32" s="75"/>
      <c r="K32" s="43"/>
    </row>
    <row r="33" spans="1:11" ht="48" customHeight="1" x14ac:dyDescent="0.25">
      <c r="A33" s="23" t="s">
        <v>44</v>
      </c>
      <c r="B33" s="85" t="s">
        <v>239</v>
      </c>
      <c r="C33" s="85"/>
      <c r="D33" s="41"/>
      <c r="E33" s="41"/>
      <c r="F33" s="41"/>
      <c r="G33" s="42"/>
      <c r="H33" s="16" t="str">
        <f>IF(G33&lt;&gt;"","",IF(COUNTA(D33:F33)=0,"",COUNTA(D33)*0+COUNTA(E33)*1+COUNTA(F33)*2))</f>
        <v/>
      </c>
      <c r="I33" s="16" t="str">
        <f>IF(COUNTBLANK(H33:H33)=1,"",SUM(H33:H33))</f>
        <v/>
      </c>
      <c r="J33" s="76"/>
      <c r="K33" s="40"/>
    </row>
    <row r="34" spans="1:11" s="17" customFormat="1" ht="18" x14ac:dyDescent="0.25">
      <c r="A34" s="96" t="s">
        <v>11</v>
      </c>
      <c r="B34" s="96"/>
      <c r="C34" s="96"/>
      <c r="D34" s="44"/>
      <c r="E34" s="44"/>
      <c r="F34" s="44"/>
      <c r="G34" s="44"/>
      <c r="H34" s="31"/>
      <c r="I34" s="31"/>
      <c r="J34" s="31"/>
      <c r="K34" s="44"/>
    </row>
    <row r="35" spans="1:11" s="17" customFormat="1" ht="18" x14ac:dyDescent="0.25">
      <c r="A35" s="32"/>
      <c r="B35" s="88" t="s">
        <v>45</v>
      </c>
      <c r="C35" s="88"/>
      <c r="D35" s="44"/>
      <c r="E35" s="44"/>
      <c r="F35" s="44"/>
      <c r="G35" s="44"/>
      <c r="H35" s="31"/>
      <c r="I35" s="31"/>
      <c r="J35" s="31"/>
      <c r="K35" s="44"/>
    </row>
    <row r="36" spans="1:11" ht="15" x14ac:dyDescent="0.25">
      <c r="A36" s="23" t="s">
        <v>46</v>
      </c>
      <c r="B36" s="85" t="s">
        <v>143</v>
      </c>
      <c r="C36" s="85"/>
      <c r="D36" s="41"/>
      <c r="E36" s="41"/>
      <c r="F36" s="41"/>
      <c r="G36" s="42"/>
      <c r="H36" s="16" t="str">
        <f>IF(G36&lt;&gt;"","",IF(COUNTA(D36:F36)=0,"",COUNTA(D36)*0+COUNTA(E36)*1+COUNTA(F36)*2))</f>
        <v/>
      </c>
      <c r="I36" s="77" t="str">
        <f>IF(COUNTBLANK(H36:H38)=3,"",SUM(H36:H38))</f>
        <v/>
      </c>
      <c r="J36" s="90" t="str">
        <f>IF(AND(I36="",I40=""),"",SUM(I36,I40))</f>
        <v/>
      </c>
      <c r="K36" s="40"/>
    </row>
    <row r="37" spans="1:11" ht="45" x14ac:dyDescent="0.25">
      <c r="A37" s="23" t="s">
        <v>144</v>
      </c>
      <c r="B37" s="85" t="s">
        <v>242</v>
      </c>
      <c r="C37" s="85"/>
      <c r="D37" s="41"/>
      <c r="E37" s="41"/>
      <c r="F37" s="41"/>
      <c r="G37" s="42"/>
      <c r="H37" s="38" t="str">
        <f>IF(G37&lt;&gt;"","",IF(COUNTA(D37:F37)=0,"",COUNTA(D37)*0+COUNTA(E37)*1+COUNTA(F37)*2))</f>
        <v/>
      </c>
      <c r="I37" s="78"/>
      <c r="J37" s="90"/>
      <c r="K37" s="40"/>
    </row>
    <row r="38" spans="1:11" ht="72" customHeight="1" x14ac:dyDescent="0.25">
      <c r="A38" s="23" t="s">
        <v>47</v>
      </c>
      <c r="B38" s="85" t="s">
        <v>243</v>
      </c>
      <c r="C38" s="85"/>
      <c r="D38" s="41"/>
      <c r="E38" s="41"/>
      <c r="F38" s="41"/>
      <c r="G38" s="42"/>
      <c r="H38" s="16" t="str">
        <f>IF(G38&lt;&gt;"","",IF(COUNTA(D38:F38)=0,"",COUNTA(D38)*0+COUNTA(E38)*1+COUNTA(F38)*2))</f>
        <v/>
      </c>
      <c r="I38" s="79"/>
      <c r="J38" s="90"/>
      <c r="K38" s="40"/>
    </row>
    <row r="39" spans="1:11" s="17" customFormat="1" ht="18" x14ac:dyDescent="0.25">
      <c r="A39" s="32"/>
      <c r="B39" s="88" t="s">
        <v>146</v>
      </c>
      <c r="C39" s="88"/>
      <c r="D39" s="44"/>
      <c r="E39" s="44"/>
      <c r="F39" s="44"/>
      <c r="G39" s="44"/>
      <c r="H39" s="31"/>
      <c r="I39" s="31"/>
      <c r="J39" s="90"/>
      <c r="K39" s="44"/>
    </row>
    <row r="40" spans="1:11" ht="32.1" customHeight="1" x14ac:dyDescent="0.25">
      <c r="A40" s="23" t="s">
        <v>48</v>
      </c>
      <c r="B40" s="85" t="s">
        <v>145</v>
      </c>
      <c r="C40" s="85"/>
      <c r="D40" s="41"/>
      <c r="E40" s="41"/>
      <c r="F40" s="41"/>
      <c r="G40" s="42"/>
      <c r="H40" s="16" t="str">
        <f>IF(G40&lt;&gt;"","",IF(COUNTA(D40:F40)=0,"",COUNTA(D40)*0+COUNTA(E40)*1+COUNTA(F40)*2))</f>
        <v/>
      </c>
      <c r="I40" s="77" t="str">
        <f>IF(COUNTBLANK(H40:H43)=4,"",SUM(H40:H43))</f>
        <v/>
      </c>
      <c r="J40" s="90"/>
      <c r="K40" s="40"/>
    </row>
    <row r="41" spans="1:11" ht="21.6" customHeight="1" x14ac:dyDescent="0.25">
      <c r="A41" s="23" t="s">
        <v>49</v>
      </c>
      <c r="B41" s="85" t="s">
        <v>244</v>
      </c>
      <c r="C41" s="85"/>
      <c r="D41" s="41"/>
      <c r="E41" s="41"/>
      <c r="F41" s="41"/>
      <c r="G41" s="42"/>
      <c r="H41" s="38" t="str">
        <f>IF(G41&lt;&gt;"","",IF(COUNTA(D41:F41)=0,"",COUNTA(D41)*0+COUNTA(E41)*1+COUNTA(F41)*2))</f>
        <v/>
      </c>
      <c r="I41" s="78"/>
      <c r="J41" s="90"/>
      <c r="K41" s="40"/>
    </row>
    <row r="42" spans="1:11" ht="63" customHeight="1" x14ac:dyDescent="0.25">
      <c r="A42" s="23" t="s">
        <v>50</v>
      </c>
      <c r="B42" s="85" t="s">
        <v>245</v>
      </c>
      <c r="C42" s="85"/>
      <c r="D42" s="41"/>
      <c r="E42" s="41"/>
      <c r="F42" s="41"/>
      <c r="G42" s="42"/>
      <c r="H42" s="16" t="str">
        <f>IF(G42&lt;&gt;"","",IF(COUNTA(D42:F42)=0,"",COUNTA(D42)*0+COUNTA(E42)*1+COUNTA(F42)*2))</f>
        <v/>
      </c>
      <c r="I42" s="78"/>
      <c r="J42" s="90"/>
      <c r="K42" s="40"/>
    </row>
    <row r="43" spans="1:11" ht="53.25" customHeight="1" x14ac:dyDescent="0.25">
      <c r="A43" s="23" t="s">
        <v>147</v>
      </c>
      <c r="B43" s="85" t="s">
        <v>246</v>
      </c>
      <c r="C43" s="85"/>
      <c r="D43" s="41"/>
      <c r="E43" s="41"/>
      <c r="F43" s="41"/>
      <c r="G43" s="42"/>
      <c r="H43" s="16" t="str">
        <f>IF(G43&lt;&gt;"","",IF(COUNTA(D43:F43)=0,"",COUNTA(D43)*0+COUNTA(E43)*1+COUNTA(F43)*2))</f>
        <v/>
      </c>
      <c r="I43" s="79"/>
      <c r="J43" s="90"/>
      <c r="K43" s="40"/>
    </row>
    <row r="44" spans="1:11" ht="18" x14ac:dyDescent="0.25">
      <c r="A44" s="97" t="s">
        <v>12</v>
      </c>
      <c r="B44" s="97"/>
      <c r="C44" s="97"/>
      <c r="D44" s="45"/>
      <c r="E44" s="45"/>
      <c r="F44" s="45"/>
      <c r="G44" s="45"/>
      <c r="H44" s="33"/>
      <c r="I44" s="33"/>
      <c r="J44" s="33"/>
      <c r="K44" s="45"/>
    </row>
    <row r="45" spans="1:11" ht="15.75" x14ac:dyDescent="0.25">
      <c r="A45" s="93" t="s">
        <v>51</v>
      </c>
      <c r="B45" s="93"/>
      <c r="C45" s="93"/>
      <c r="D45" s="46"/>
      <c r="E45" s="46"/>
      <c r="F45" s="46"/>
      <c r="G45" s="46"/>
      <c r="H45" s="34"/>
      <c r="I45" s="34"/>
      <c r="J45" s="34"/>
      <c r="K45" s="46"/>
    </row>
    <row r="46" spans="1:11" ht="80.45" customHeight="1" x14ac:dyDescent="0.25">
      <c r="A46" s="23" t="s">
        <v>53</v>
      </c>
      <c r="B46" s="85" t="s">
        <v>247</v>
      </c>
      <c r="C46" s="85"/>
      <c r="D46" s="41"/>
      <c r="E46" s="41"/>
      <c r="F46" s="41"/>
      <c r="G46" s="42"/>
      <c r="H46" s="16" t="str">
        <f t="shared" ref="H46:H51" si="2">IF(G46&lt;&gt;"","",IF(COUNTA(D46:F46)=0,"",COUNTA(D46)*0+COUNTA(E46)*1+COUNTA(F46)*2))</f>
        <v/>
      </c>
      <c r="I46" s="80" t="str">
        <f>IF(COUNTBLANK(H46:H51)=6,"",SUM(H46:H51))</f>
        <v/>
      </c>
      <c r="J46" s="92" t="str">
        <f>IF(AND(I46="",I53=""),"",SUM(I46,I53))</f>
        <v/>
      </c>
      <c r="K46" s="40"/>
    </row>
    <row r="47" spans="1:11" ht="30" x14ac:dyDescent="0.25">
      <c r="A47" s="23" t="s">
        <v>54</v>
      </c>
      <c r="B47" s="85" t="s">
        <v>248</v>
      </c>
      <c r="C47" s="85"/>
      <c r="D47" s="41"/>
      <c r="E47" s="41"/>
      <c r="F47" s="41"/>
      <c r="G47" s="42"/>
      <c r="H47" s="16" t="str">
        <f t="shared" si="2"/>
        <v/>
      </c>
      <c r="I47" s="81"/>
      <c r="J47" s="92"/>
      <c r="K47" s="40"/>
    </row>
    <row r="48" spans="1:11" ht="33.6" customHeight="1" x14ac:dyDescent="0.25">
      <c r="A48" s="23" t="s">
        <v>55</v>
      </c>
      <c r="B48" s="85" t="s">
        <v>249</v>
      </c>
      <c r="C48" s="85"/>
      <c r="D48" s="41"/>
      <c r="E48" s="41"/>
      <c r="F48" s="41"/>
      <c r="G48" s="42"/>
      <c r="H48" s="16" t="str">
        <f t="shared" si="2"/>
        <v/>
      </c>
      <c r="I48" s="81"/>
      <c r="J48" s="92"/>
      <c r="K48" s="40"/>
    </row>
    <row r="49" spans="1:11" ht="110.25" customHeight="1" x14ac:dyDescent="0.25">
      <c r="A49" s="23" t="s">
        <v>56</v>
      </c>
      <c r="B49" s="85" t="s">
        <v>315</v>
      </c>
      <c r="C49" s="85"/>
      <c r="D49" s="41"/>
      <c r="E49" s="41"/>
      <c r="F49" s="41"/>
      <c r="G49" s="42"/>
      <c r="H49" s="16" t="str">
        <f t="shared" si="2"/>
        <v/>
      </c>
      <c r="I49" s="81"/>
      <c r="J49" s="92"/>
      <c r="K49" s="40"/>
    </row>
    <row r="50" spans="1:11" ht="30.95" customHeight="1" x14ac:dyDescent="0.25">
      <c r="A50" s="23" t="s">
        <v>57</v>
      </c>
      <c r="B50" s="85" t="s">
        <v>148</v>
      </c>
      <c r="C50" s="85"/>
      <c r="D50" s="41"/>
      <c r="E50" s="41"/>
      <c r="F50" s="41"/>
      <c r="G50" s="42"/>
      <c r="H50" s="16" t="str">
        <f t="shared" si="2"/>
        <v/>
      </c>
      <c r="I50" s="81"/>
      <c r="J50" s="92"/>
      <c r="K50" s="40"/>
    </row>
    <row r="51" spans="1:11" ht="97.5" customHeight="1" x14ac:dyDescent="0.25">
      <c r="A51" s="23" t="s">
        <v>58</v>
      </c>
      <c r="B51" s="85" t="s">
        <v>149</v>
      </c>
      <c r="C51" s="85"/>
      <c r="D51" s="41"/>
      <c r="E51" s="41"/>
      <c r="F51" s="41"/>
      <c r="G51" s="42"/>
      <c r="H51" s="16" t="str">
        <f t="shared" si="2"/>
        <v/>
      </c>
      <c r="I51" s="82"/>
      <c r="J51" s="92"/>
      <c r="K51" s="40"/>
    </row>
    <row r="52" spans="1:11" ht="15.75" x14ac:dyDescent="0.25">
      <c r="A52" s="93" t="s">
        <v>52</v>
      </c>
      <c r="B52" s="93"/>
      <c r="C52" s="93"/>
      <c r="D52" s="46"/>
      <c r="E52" s="46"/>
      <c r="F52" s="46"/>
      <c r="G52" s="46"/>
      <c r="H52" s="34"/>
      <c r="I52" s="34"/>
      <c r="J52" s="92"/>
      <c r="K52" s="46"/>
    </row>
    <row r="53" spans="1:11" ht="42.75" customHeight="1" x14ac:dyDescent="0.25">
      <c r="A53" s="23" t="s">
        <v>59</v>
      </c>
      <c r="B53" s="86" t="s">
        <v>312</v>
      </c>
      <c r="C53" s="86"/>
      <c r="D53" s="41"/>
      <c r="E53" s="41"/>
      <c r="F53" s="41"/>
      <c r="G53" s="42"/>
      <c r="H53" s="16" t="str">
        <f>IF(G53&lt;&gt;"","",IF(COUNTA(D53:F53)=0,"",COUNTA(D53)*0+COUNTA(E53)*1+COUNTA(F53)*2))</f>
        <v/>
      </c>
      <c r="I53" s="91" t="str">
        <f>IF(COUNTBLANK(H53:H57)=5,"",SUM(H53:H57))</f>
        <v/>
      </c>
      <c r="J53" s="92"/>
      <c r="K53" s="40"/>
    </row>
    <row r="54" spans="1:11" ht="44.25" customHeight="1" x14ac:dyDescent="0.25">
      <c r="A54" s="23" t="s">
        <v>60</v>
      </c>
      <c r="B54" s="86" t="s">
        <v>313</v>
      </c>
      <c r="C54" s="86"/>
      <c r="D54" s="41"/>
      <c r="E54" s="41"/>
      <c r="F54" s="41"/>
      <c r="G54" s="41"/>
      <c r="H54" s="16" t="str">
        <f>IF(G54&lt;&gt;"","",IF(COUNTA(D54:F54)=0,"",COUNTA(D54)*0+COUNTA(E54)*1+COUNTA(F54)*2))</f>
        <v/>
      </c>
      <c r="I54" s="91"/>
      <c r="J54" s="92"/>
      <c r="K54" s="40"/>
    </row>
    <row r="55" spans="1:11" ht="39" customHeight="1" x14ac:dyDescent="0.25">
      <c r="A55" s="23" t="s">
        <v>61</v>
      </c>
      <c r="B55" s="85" t="s">
        <v>250</v>
      </c>
      <c r="C55" s="85"/>
      <c r="D55" s="41"/>
      <c r="E55" s="41"/>
      <c r="F55" s="41"/>
      <c r="G55" s="41"/>
      <c r="H55" s="16" t="str">
        <f>IF(G55&lt;&gt;"","",IF(COUNTA(D55:F55)=0,"",COUNTA(D55)*0+COUNTA(E55)*1+COUNTA(F55)*2))</f>
        <v/>
      </c>
      <c r="I55" s="91"/>
      <c r="J55" s="92"/>
      <c r="K55" s="40"/>
    </row>
    <row r="56" spans="1:11" ht="40.5" customHeight="1" x14ac:dyDescent="0.25">
      <c r="A56" s="23" t="s">
        <v>62</v>
      </c>
      <c r="B56" s="85" t="s">
        <v>251</v>
      </c>
      <c r="C56" s="85"/>
      <c r="D56" s="41"/>
      <c r="E56" s="41"/>
      <c r="F56" s="41"/>
      <c r="G56" s="41"/>
      <c r="H56" s="16" t="str">
        <f>IF(G56&lt;&gt;"","",IF(COUNTA(D56:F56)=0,"",COUNTA(D56)*0+COUNTA(E56)*1+COUNTA(F56)*2))</f>
        <v/>
      </c>
      <c r="I56" s="91"/>
      <c r="J56" s="92"/>
      <c r="K56" s="40"/>
    </row>
    <row r="57" spans="1:11" ht="114.75" customHeight="1" x14ac:dyDescent="0.25">
      <c r="A57" s="23" t="s">
        <v>63</v>
      </c>
      <c r="B57" s="85" t="s">
        <v>150</v>
      </c>
      <c r="C57" s="85"/>
      <c r="D57" s="41"/>
      <c r="E57" s="41"/>
      <c r="F57" s="41"/>
      <c r="G57" s="41"/>
      <c r="H57" s="16" t="str">
        <f>IF(G57&lt;&gt;"","",IF(COUNTA(D57:F57)=0,"",COUNTA(D57)*0+COUNTA(E57)*1+COUNTA(F57)*2))</f>
        <v/>
      </c>
      <c r="I57" s="91"/>
      <c r="J57" s="92"/>
      <c r="K57" s="40"/>
    </row>
    <row r="58" spans="1:11" ht="18" x14ac:dyDescent="0.25">
      <c r="A58" s="94" t="s">
        <v>13</v>
      </c>
      <c r="B58" s="94"/>
      <c r="C58" s="94"/>
      <c r="D58" s="47"/>
      <c r="E58" s="47"/>
      <c r="F58" s="47"/>
      <c r="G58" s="47"/>
      <c r="H58" s="35"/>
      <c r="I58" s="35"/>
      <c r="J58" s="35"/>
      <c r="K58" s="47"/>
    </row>
    <row r="59" spans="1:11" ht="15.75" x14ac:dyDescent="0.25">
      <c r="A59" s="95" t="s">
        <v>64</v>
      </c>
      <c r="B59" s="95"/>
      <c r="C59" s="95"/>
      <c r="D59" s="48"/>
      <c r="E59" s="48"/>
      <c r="F59" s="48"/>
      <c r="G59" s="48"/>
      <c r="H59" s="36"/>
      <c r="I59" s="36"/>
      <c r="J59" s="36"/>
      <c r="K59" s="48"/>
    </row>
    <row r="60" spans="1:11" ht="48" customHeight="1" x14ac:dyDescent="0.25">
      <c r="A60" s="23" t="s">
        <v>65</v>
      </c>
      <c r="B60" s="85" t="s">
        <v>252</v>
      </c>
      <c r="C60" s="85"/>
      <c r="D60" s="41"/>
      <c r="E60" s="41"/>
      <c r="F60" s="41"/>
      <c r="G60" s="42"/>
      <c r="H60" s="16" t="str">
        <f>IF(G60&lt;&gt;"","",IF(COUNTA(D60:F60)=0,"",COUNTA(D60)*0+COUNTA(E60)*1+COUNTA(F60)*2))</f>
        <v/>
      </c>
      <c r="I60" s="64" t="str">
        <f>IF(COUNTBLANK(H60:H62)=3,"",SUM(H60:H62))</f>
        <v/>
      </c>
      <c r="J60" s="70" t="str">
        <f>IF(AND(I60="",I64="",I66="",I71="",I81="",I84="",I91="",I95="",I97="",I102="",I106="",I111="",I115=""),"",SUM(I60,I64,I66,I71,I81,I84,I91,I95,I97,I102,I106,I111,I115))</f>
        <v/>
      </c>
      <c r="K60" s="40"/>
    </row>
    <row r="61" spans="1:11" ht="27.95" customHeight="1" x14ac:dyDescent="0.25">
      <c r="A61" s="23" t="s">
        <v>66</v>
      </c>
      <c r="B61" s="85" t="s">
        <v>151</v>
      </c>
      <c r="C61" s="85"/>
      <c r="D61" s="41"/>
      <c r="E61" s="41"/>
      <c r="F61" s="41"/>
      <c r="G61" s="42"/>
      <c r="H61" s="16" t="str">
        <f>IF(G61&lt;&gt;"","",IF(COUNTA(D61:F61)=0,"",COUNTA(D61)*0+COUNTA(E61)*1+COUNTA(F61)*2))</f>
        <v/>
      </c>
      <c r="I61" s="65"/>
      <c r="J61" s="71"/>
      <c r="K61" s="40"/>
    </row>
    <row r="62" spans="1:11" ht="55.5" customHeight="1" x14ac:dyDescent="0.25">
      <c r="A62" s="23" t="s">
        <v>67</v>
      </c>
      <c r="B62" s="85" t="s">
        <v>152</v>
      </c>
      <c r="C62" s="85"/>
      <c r="D62" s="41"/>
      <c r="E62" s="41"/>
      <c r="F62" s="41"/>
      <c r="G62" s="41"/>
      <c r="H62" s="16" t="str">
        <f>IF(G62&lt;&gt;"","",IF(COUNTA(D62:F62)=0,"",COUNTA(D62)*0+COUNTA(E62)*1+COUNTA(F62)*2))</f>
        <v/>
      </c>
      <c r="I62" s="66"/>
      <c r="J62" s="71"/>
      <c r="K62" s="40"/>
    </row>
    <row r="63" spans="1:11" ht="15.75" x14ac:dyDescent="0.25">
      <c r="A63" s="95" t="s">
        <v>68</v>
      </c>
      <c r="B63" s="95"/>
      <c r="C63" s="95"/>
      <c r="D63" s="48"/>
      <c r="E63" s="48"/>
      <c r="F63" s="48"/>
      <c r="G63" s="48"/>
      <c r="H63" s="36"/>
      <c r="I63" s="36"/>
      <c r="J63" s="71"/>
      <c r="K63" s="48"/>
    </row>
    <row r="64" spans="1:11" ht="36" customHeight="1" x14ac:dyDescent="0.25">
      <c r="A64" s="23" t="s">
        <v>70</v>
      </c>
      <c r="B64" s="85" t="s">
        <v>253</v>
      </c>
      <c r="C64" s="85"/>
      <c r="D64" s="41"/>
      <c r="E64" s="41"/>
      <c r="F64" s="41"/>
      <c r="G64" s="42"/>
      <c r="H64" s="16" t="str">
        <f>IF(G64&lt;&gt;"","",IF(COUNTA(D64:F64)=0,"",COUNTA(D64)*0+COUNTA(E64)*1+COUNTA(F64)*2))</f>
        <v/>
      </c>
      <c r="I64" s="16" t="str">
        <f>IF(COUNTBLANK(H64:H64)=1,"",SUM(H64:H64))</f>
        <v/>
      </c>
      <c r="J64" s="71"/>
      <c r="K64" s="40"/>
    </row>
    <row r="65" spans="1:11" ht="15.75" x14ac:dyDescent="0.25">
      <c r="A65" s="95" t="s">
        <v>69</v>
      </c>
      <c r="B65" s="95"/>
      <c r="C65" s="95"/>
      <c r="D65" s="48"/>
      <c r="E65" s="48"/>
      <c r="F65" s="48"/>
      <c r="G65" s="48"/>
      <c r="H65" s="36"/>
      <c r="I65" s="36"/>
      <c r="J65" s="71"/>
      <c r="K65" s="48"/>
    </row>
    <row r="66" spans="1:11" ht="97.5" customHeight="1" x14ac:dyDescent="0.25">
      <c r="A66" s="23" t="s">
        <v>71</v>
      </c>
      <c r="B66" s="85" t="s">
        <v>153</v>
      </c>
      <c r="C66" s="85"/>
      <c r="D66" s="41"/>
      <c r="E66" s="41"/>
      <c r="F66" s="41"/>
      <c r="G66" s="42"/>
      <c r="H66" s="16" t="str">
        <f>IF(G66&lt;&gt;"","",IF(COUNTA(D66:F66)=0,"",COUNTA(D66)*0+COUNTA(E66)*1+COUNTA(F66)*2))</f>
        <v/>
      </c>
      <c r="I66" s="64" t="str">
        <f>IF(COUNTBLANK(H66:H69)=4,"",SUM(H66:H69))</f>
        <v/>
      </c>
      <c r="J66" s="71"/>
      <c r="K66" s="40"/>
    </row>
    <row r="67" spans="1:11" ht="74.25" customHeight="1" x14ac:dyDescent="0.25">
      <c r="A67" s="23" t="s">
        <v>154</v>
      </c>
      <c r="B67" s="85" t="s">
        <v>254</v>
      </c>
      <c r="C67" s="85"/>
      <c r="D67" s="41"/>
      <c r="E67" s="41"/>
      <c r="F67" s="41"/>
      <c r="G67" s="42"/>
      <c r="H67" s="16" t="str">
        <f>IF(G67&lt;&gt;"","",IF(COUNTA(D67:F67)=0,"",COUNTA(D67)*0+COUNTA(E67)*1+COUNTA(F67)*2))</f>
        <v/>
      </c>
      <c r="I67" s="65"/>
      <c r="J67" s="71"/>
      <c r="K67" s="52"/>
    </row>
    <row r="68" spans="1:11" ht="35.25" customHeight="1" x14ac:dyDescent="0.25">
      <c r="A68" s="23" t="s">
        <v>72</v>
      </c>
      <c r="B68" s="85" t="s">
        <v>255</v>
      </c>
      <c r="C68" s="85"/>
      <c r="D68" s="41"/>
      <c r="E68" s="41"/>
      <c r="F68" s="41"/>
      <c r="G68" s="42"/>
      <c r="H68" s="16" t="str">
        <f>IF(G68&lt;&gt;"","",IF(COUNTA(D68:F68)=0,"",COUNTA(D68)*0+COUNTA(E68)*1+COUNTA(F68)*2))</f>
        <v/>
      </c>
      <c r="I68" s="65"/>
      <c r="J68" s="71"/>
      <c r="K68" s="52"/>
    </row>
    <row r="69" spans="1:11" ht="51" customHeight="1" x14ac:dyDescent="0.25">
      <c r="A69" s="23" t="s">
        <v>73</v>
      </c>
      <c r="B69" s="85" t="s">
        <v>155</v>
      </c>
      <c r="C69" s="85"/>
      <c r="D69" s="41"/>
      <c r="E69" s="41"/>
      <c r="F69" s="41"/>
      <c r="G69" s="41"/>
      <c r="H69" s="16" t="str">
        <f>IF(G69&lt;&gt;"","",IF(COUNTA(D69:F69)=0,"",COUNTA(D69)*0+COUNTA(E69)*1+COUNTA(F69)*2))</f>
        <v/>
      </c>
      <c r="I69" s="66"/>
      <c r="J69" s="71"/>
      <c r="K69" s="52"/>
    </row>
    <row r="70" spans="1:11" ht="15.75" x14ac:dyDescent="0.25">
      <c r="A70" s="95" t="s">
        <v>74</v>
      </c>
      <c r="B70" s="95"/>
      <c r="C70" s="95"/>
      <c r="D70" s="48"/>
      <c r="E70" s="48"/>
      <c r="F70" s="48"/>
      <c r="G70" s="48"/>
      <c r="H70" s="36"/>
      <c r="I70" s="36"/>
      <c r="J70" s="71"/>
      <c r="K70" s="48"/>
    </row>
    <row r="71" spans="1:11" ht="22.5" customHeight="1" x14ac:dyDescent="0.25">
      <c r="A71" s="23" t="s">
        <v>75</v>
      </c>
      <c r="B71" s="85" t="s">
        <v>156</v>
      </c>
      <c r="C71" s="85"/>
      <c r="D71" s="41"/>
      <c r="E71" s="41"/>
      <c r="F71" s="41"/>
      <c r="G71" s="42"/>
      <c r="H71" s="16" t="str">
        <f t="shared" ref="H71:H79" si="3">IF(G71&lt;&gt;"","",IF(COUNTA(D71:F71)=0,"",COUNTA(D71)*0+COUNTA(E71)*1+COUNTA(F71)*2))</f>
        <v/>
      </c>
      <c r="I71" s="64" t="str">
        <f>IF(COUNTBLANK(H71:H79)=9,"",SUM(H71:H79))</f>
        <v/>
      </c>
      <c r="J71" s="71"/>
      <c r="K71" s="40"/>
    </row>
    <row r="72" spans="1:11" ht="21" customHeight="1" x14ac:dyDescent="0.25">
      <c r="A72" s="23" t="s">
        <v>76</v>
      </c>
      <c r="B72" s="85" t="s">
        <v>157</v>
      </c>
      <c r="C72" s="85"/>
      <c r="D72" s="41"/>
      <c r="E72" s="41"/>
      <c r="F72" s="41"/>
      <c r="G72" s="42"/>
      <c r="H72" s="16" t="str">
        <f t="shared" si="3"/>
        <v/>
      </c>
      <c r="I72" s="65"/>
      <c r="J72" s="71"/>
      <c r="K72" s="52"/>
    </row>
    <row r="73" spans="1:11" ht="36" customHeight="1" x14ac:dyDescent="0.25">
      <c r="A73" s="23" t="s">
        <v>77</v>
      </c>
      <c r="B73" s="85" t="s">
        <v>256</v>
      </c>
      <c r="C73" s="85"/>
      <c r="D73" s="41"/>
      <c r="E73" s="41"/>
      <c r="F73" s="41"/>
      <c r="G73" s="42"/>
      <c r="H73" s="16" t="str">
        <f t="shared" si="3"/>
        <v/>
      </c>
      <c r="I73" s="65"/>
      <c r="J73" s="71"/>
      <c r="K73" s="40"/>
    </row>
    <row r="74" spans="1:11" ht="38.25" customHeight="1" x14ac:dyDescent="0.25">
      <c r="A74" s="23" t="s">
        <v>78</v>
      </c>
      <c r="B74" s="85" t="s">
        <v>257</v>
      </c>
      <c r="C74" s="85"/>
      <c r="D74" s="41"/>
      <c r="E74" s="41"/>
      <c r="F74" s="41"/>
      <c r="G74" s="42"/>
      <c r="H74" s="16" t="str">
        <f t="shared" si="3"/>
        <v/>
      </c>
      <c r="I74" s="65"/>
      <c r="J74" s="71"/>
      <c r="K74" s="52"/>
    </row>
    <row r="75" spans="1:11" ht="63" customHeight="1" x14ac:dyDescent="0.25">
      <c r="A75" s="23" t="s">
        <v>79</v>
      </c>
      <c r="B75" s="85" t="s">
        <v>258</v>
      </c>
      <c r="C75" s="85"/>
      <c r="D75" s="41"/>
      <c r="E75" s="41"/>
      <c r="F75" s="41"/>
      <c r="G75" s="41"/>
      <c r="H75" s="16" t="str">
        <f t="shared" si="3"/>
        <v/>
      </c>
      <c r="I75" s="65"/>
      <c r="J75" s="71"/>
      <c r="K75" s="40"/>
    </row>
    <row r="76" spans="1:11" ht="21.75" customHeight="1" x14ac:dyDescent="0.25">
      <c r="A76" s="23" t="s">
        <v>80</v>
      </c>
      <c r="B76" s="85" t="s">
        <v>158</v>
      </c>
      <c r="C76" s="85"/>
      <c r="D76" s="41"/>
      <c r="E76" s="41"/>
      <c r="F76" s="41"/>
      <c r="G76" s="42"/>
      <c r="H76" s="16" t="str">
        <f t="shared" si="3"/>
        <v/>
      </c>
      <c r="I76" s="65"/>
      <c r="J76" s="71"/>
      <c r="K76" s="52"/>
    </row>
    <row r="77" spans="1:11" ht="44.25" customHeight="1" x14ac:dyDescent="0.25">
      <c r="A77" s="23" t="s">
        <v>81</v>
      </c>
      <c r="B77" s="85" t="s">
        <v>259</v>
      </c>
      <c r="C77" s="85"/>
      <c r="D77" s="41"/>
      <c r="E77" s="41"/>
      <c r="F77" s="41"/>
      <c r="G77" s="42"/>
      <c r="H77" s="16" t="str">
        <f t="shared" si="3"/>
        <v/>
      </c>
      <c r="I77" s="65"/>
      <c r="J77" s="71"/>
      <c r="K77" s="52"/>
    </row>
    <row r="78" spans="1:11" ht="20.25" customHeight="1" x14ac:dyDescent="0.25">
      <c r="A78" s="23" t="s">
        <v>82</v>
      </c>
      <c r="B78" s="85" t="s">
        <v>159</v>
      </c>
      <c r="C78" s="85"/>
      <c r="D78" s="41"/>
      <c r="E78" s="41"/>
      <c r="F78" s="41"/>
      <c r="G78" s="42"/>
      <c r="H78" s="16" t="str">
        <f t="shared" si="3"/>
        <v/>
      </c>
      <c r="I78" s="65"/>
      <c r="J78" s="71"/>
      <c r="K78" s="40"/>
    </row>
    <row r="79" spans="1:11" ht="18" customHeight="1" x14ac:dyDescent="0.25">
      <c r="A79" s="23" t="s">
        <v>83</v>
      </c>
      <c r="B79" s="85" t="s">
        <v>160</v>
      </c>
      <c r="C79" s="85"/>
      <c r="D79" s="41"/>
      <c r="E79" s="41"/>
      <c r="F79" s="41"/>
      <c r="G79" s="42"/>
      <c r="H79" s="16" t="str">
        <f t="shared" si="3"/>
        <v/>
      </c>
      <c r="I79" s="66"/>
      <c r="J79" s="71"/>
      <c r="K79" s="52"/>
    </row>
    <row r="80" spans="1:11" ht="15.75" x14ac:dyDescent="0.25">
      <c r="A80" s="95" t="s">
        <v>84</v>
      </c>
      <c r="B80" s="95"/>
      <c r="C80" s="95"/>
      <c r="D80" s="48"/>
      <c r="E80" s="48"/>
      <c r="F80" s="48"/>
      <c r="G80" s="48"/>
      <c r="H80" s="36"/>
      <c r="I80" s="36"/>
      <c r="J80" s="71"/>
      <c r="K80" s="48"/>
    </row>
    <row r="81" spans="1:11" ht="35.25" customHeight="1" x14ac:dyDescent="0.25">
      <c r="A81" s="23" t="s">
        <v>85</v>
      </c>
      <c r="B81" s="85" t="s">
        <v>260</v>
      </c>
      <c r="C81" s="85"/>
      <c r="D81" s="41"/>
      <c r="E81" s="41"/>
      <c r="F81" s="41"/>
      <c r="G81" s="42"/>
      <c r="H81" s="16" t="str">
        <f>IF(G81&lt;&gt;"","",IF(COUNTA(D81:F81)=0,"",COUNTA(D81)*0+COUNTA(E81)*1+COUNTA(F81)*2))</f>
        <v/>
      </c>
      <c r="I81" s="73" t="str">
        <f>IF(COUNTBLANK(H81:H82)=2,"",SUM(H81:H82))</f>
        <v/>
      </c>
      <c r="J81" s="71"/>
      <c r="K81" s="40"/>
    </row>
    <row r="82" spans="1:11" ht="22.5" customHeight="1" x14ac:dyDescent="0.25">
      <c r="A82" s="23" t="s">
        <v>86</v>
      </c>
      <c r="B82" s="85" t="s">
        <v>161</v>
      </c>
      <c r="C82" s="85"/>
      <c r="D82" s="41"/>
      <c r="E82" s="41"/>
      <c r="F82" s="41"/>
      <c r="G82" s="42"/>
      <c r="H82" s="16" t="str">
        <f>IF(G82&lt;&gt;"","",IF(COUNTA(D82:F82)=0,"",COUNTA(D82)*0+COUNTA(E82)*1+COUNTA(F82)*2))</f>
        <v/>
      </c>
      <c r="I82" s="73"/>
      <c r="J82" s="71"/>
      <c r="K82" s="52"/>
    </row>
    <row r="83" spans="1:11" ht="15.75" x14ac:dyDescent="0.25">
      <c r="A83" s="95" t="s">
        <v>93</v>
      </c>
      <c r="B83" s="95"/>
      <c r="C83" s="95"/>
      <c r="D83" s="48"/>
      <c r="E83" s="48"/>
      <c r="F83" s="48"/>
      <c r="G83" s="48"/>
      <c r="H83" s="36"/>
      <c r="I83" s="36"/>
      <c r="J83" s="71"/>
      <c r="K83" s="48"/>
    </row>
    <row r="84" spans="1:11" ht="30.6" customHeight="1" x14ac:dyDescent="0.25">
      <c r="A84" s="23" t="s">
        <v>87</v>
      </c>
      <c r="B84" s="85" t="s">
        <v>162</v>
      </c>
      <c r="C84" s="85"/>
      <c r="D84" s="41"/>
      <c r="E84" s="41"/>
      <c r="F84" s="41"/>
      <c r="G84" s="42"/>
      <c r="H84" s="16" t="str">
        <f t="shared" ref="H84:H89" si="4">IF(G84&lt;&gt;"","",IF(COUNTA(D84:F84)=0,"",COUNTA(D84)*0+COUNTA(E84)*1+COUNTA(F84)*2))</f>
        <v/>
      </c>
      <c r="I84" s="64" t="str">
        <f>IF(COUNTBLANK(H84:H89)=6,"",SUM(H84:H89))</f>
        <v/>
      </c>
      <c r="J84" s="71"/>
      <c r="K84" s="40"/>
    </row>
    <row r="85" spans="1:11" ht="36.75" customHeight="1" x14ac:dyDescent="0.25">
      <c r="A85" s="23" t="s">
        <v>88</v>
      </c>
      <c r="B85" s="85" t="s">
        <v>261</v>
      </c>
      <c r="C85" s="85"/>
      <c r="D85" s="41"/>
      <c r="E85" s="41"/>
      <c r="F85" s="41"/>
      <c r="G85" s="42"/>
      <c r="H85" s="16" t="str">
        <f t="shared" si="4"/>
        <v/>
      </c>
      <c r="I85" s="65"/>
      <c r="J85" s="71"/>
      <c r="K85" s="52"/>
    </row>
    <row r="86" spans="1:11" ht="35.25" customHeight="1" x14ac:dyDescent="0.25">
      <c r="A86" s="23" t="s">
        <v>89</v>
      </c>
      <c r="B86" s="85" t="s">
        <v>262</v>
      </c>
      <c r="C86" s="85"/>
      <c r="D86" s="41"/>
      <c r="E86" s="41"/>
      <c r="F86" s="41"/>
      <c r="G86" s="42"/>
      <c r="H86" s="16" t="str">
        <f t="shared" si="4"/>
        <v/>
      </c>
      <c r="I86" s="65"/>
      <c r="J86" s="71"/>
      <c r="K86" s="40"/>
    </row>
    <row r="87" spans="1:11" ht="30.75" customHeight="1" x14ac:dyDescent="0.25">
      <c r="A87" s="23" t="s">
        <v>90</v>
      </c>
      <c r="B87" s="85" t="s">
        <v>210</v>
      </c>
      <c r="C87" s="85"/>
      <c r="D87" s="41"/>
      <c r="E87" s="41"/>
      <c r="F87" s="41"/>
      <c r="G87" s="41"/>
      <c r="H87" s="16" t="str">
        <f t="shared" si="4"/>
        <v/>
      </c>
      <c r="I87" s="65"/>
      <c r="J87" s="71"/>
      <c r="K87" s="52"/>
    </row>
    <row r="88" spans="1:11" ht="38.25" customHeight="1" x14ac:dyDescent="0.25">
      <c r="A88" s="23" t="s">
        <v>91</v>
      </c>
      <c r="B88" s="85" t="s">
        <v>317</v>
      </c>
      <c r="C88" s="85"/>
      <c r="D88" s="41"/>
      <c r="E88" s="41"/>
      <c r="F88" s="41"/>
      <c r="G88" s="42"/>
      <c r="H88" s="16" t="str">
        <f t="shared" si="4"/>
        <v/>
      </c>
      <c r="I88" s="65"/>
      <c r="J88" s="71"/>
      <c r="K88" s="40"/>
    </row>
    <row r="89" spans="1:11" ht="21.75" customHeight="1" x14ac:dyDescent="0.25">
      <c r="A89" s="23" t="s">
        <v>92</v>
      </c>
      <c r="B89" s="85" t="s">
        <v>163</v>
      </c>
      <c r="C89" s="85"/>
      <c r="D89" s="41"/>
      <c r="E89" s="41"/>
      <c r="F89" s="41"/>
      <c r="G89" s="42"/>
      <c r="H89" s="16" t="str">
        <f t="shared" si="4"/>
        <v/>
      </c>
      <c r="I89" s="66"/>
      <c r="J89" s="71"/>
      <c r="K89" s="52"/>
    </row>
    <row r="90" spans="1:11" ht="15.75" x14ac:dyDescent="0.25">
      <c r="A90" s="95" t="s">
        <v>94</v>
      </c>
      <c r="B90" s="95"/>
      <c r="C90" s="95"/>
      <c r="D90" s="48"/>
      <c r="E90" s="48"/>
      <c r="F90" s="48"/>
      <c r="G90" s="48"/>
      <c r="H90" s="36"/>
      <c r="I90" s="36"/>
      <c r="J90" s="71"/>
      <c r="K90" s="48"/>
    </row>
    <row r="91" spans="1:11" ht="33" customHeight="1" x14ac:dyDescent="0.25">
      <c r="A91" s="23" t="s">
        <v>95</v>
      </c>
      <c r="B91" s="85" t="s">
        <v>211</v>
      </c>
      <c r="C91" s="85"/>
      <c r="D91" s="41"/>
      <c r="E91" s="41"/>
      <c r="F91" s="41"/>
      <c r="G91" s="42"/>
      <c r="H91" s="16" t="str">
        <f>IF(G91&lt;&gt;"","",IF(COUNTA(D91:F91)=0,"",COUNTA(D91)*0+COUNTA(E91)*1+COUNTA(F91)*2))</f>
        <v/>
      </c>
      <c r="I91" s="64" t="str">
        <f>IF(COUNTBLANK(H91:H93)=3,"",SUM(H91:H93))</f>
        <v/>
      </c>
      <c r="J91" s="71"/>
      <c r="K91" s="52"/>
    </row>
    <row r="92" spans="1:11" ht="30.75" customHeight="1" x14ac:dyDescent="0.25">
      <c r="A92" s="23" t="s">
        <v>96</v>
      </c>
      <c r="B92" s="85" t="s">
        <v>164</v>
      </c>
      <c r="C92" s="85"/>
      <c r="D92" s="41"/>
      <c r="E92" s="41"/>
      <c r="F92" s="41"/>
      <c r="G92" s="42"/>
      <c r="H92" s="16" t="str">
        <f>IF(G92&lt;&gt;"","",IF(COUNTA(D92:F92)=0,"",COUNTA(D92)*0+COUNTA(E92)*1+COUNTA(F92)*2))</f>
        <v/>
      </c>
      <c r="I92" s="65"/>
      <c r="J92" s="71"/>
      <c r="K92" s="40"/>
    </row>
    <row r="93" spans="1:11" ht="75" customHeight="1" x14ac:dyDescent="0.25">
      <c r="A93" s="23" t="s">
        <v>97</v>
      </c>
      <c r="B93" s="85" t="s">
        <v>263</v>
      </c>
      <c r="C93" s="85"/>
      <c r="D93" s="41"/>
      <c r="E93" s="41"/>
      <c r="F93" s="41"/>
      <c r="G93" s="42"/>
      <c r="H93" s="16" t="str">
        <f>IF(G93&lt;&gt;"","",IF(COUNTA(D93:F93)=0,"",COUNTA(D93)*0+COUNTA(E93)*1+COUNTA(F93)*2))</f>
        <v/>
      </c>
      <c r="I93" s="66"/>
      <c r="J93" s="71"/>
      <c r="K93" s="52"/>
    </row>
    <row r="94" spans="1:11" ht="15.75" x14ac:dyDescent="0.25">
      <c r="A94" s="95" t="s">
        <v>98</v>
      </c>
      <c r="B94" s="95"/>
      <c r="C94" s="95"/>
      <c r="D94" s="48"/>
      <c r="E94" s="48"/>
      <c r="F94" s="48"/>
      <c r="G94" s="48"/>
      <c r="H94" s="36"/>
      <c r="I94" s="36"/>
      <c r="J94" s="71"/>
      <c r="K94" s="48"/>
    </row>
    <row r="95" spans="1:11" ht="48.6" customHeight="1" x14ac:dyDescent="0.25">
      <c r="A95" s="23" t="s">
        <v>99</v>
      </c>
      <c r="B95" s="85" t="s">
        <v>264</v>
      </c>
      <c r="C95" s="85"/>
      <c r="D95" s="41"/>
      <c r="E95" s="41"/>
      <c r="F95" s="41"/>
      <c r="G95" s="42"/>
      <c r="H95" s="16" t="str">
        <f>IF(G95&lt;&gt;"","",IF(COUNTA(D95:F95)=0,"",COUNTA(D95)*0+COUNTA(E95)*1+COUNTA(F95)*2))</f>
        <v/>
      </c>
      <c r="I95" s="16" t="str">
        <f>IF(COUNTBLANK(H95:H95)=2,"",H95)</f>
        <v/>
      </c>
      <c r="J95" s="71"/>
      <c r="K95" s="40"/>
    </row>
    <row r="96" spans="1:11" ht="15.75" x14ac:dyDescent="0.25">
      <c r="A96" s="95" t="s">
        <v>100</v>
      </c>
      <c r="B96" s="95"/>
      <c r="C96" s="95"/>
      <c r="D96" s="48"/>
      <c r="E96" s="48"/>
      <c r="F96" s="48"/>
      <c r="G96" s="48"/>
      <c r="H96" s="36"/>
      <c r="I96" s="36"/>
      <c r="J96" s="71"/>
      <c r="K96" s="48"/>
    </row>
    <row r="97" spans="1:11" ht="35.1" customHeight="1" x14ac:dyDescent="0.25">
      <c r="A97" s="23" t="s">
        <v>101</v>
      </c>
      <c r="B97" s="85" t="s">
        <v>265</v>
      </c>
      <c r="C97" s="85"/>
      <c r="D97" s="41"/>
      <c r="E97" s="41"/>
      <c r="F97" s="41"/>
      <c r="G97" s="41"/>
      <c r="H97" s="16" t="str">
        <f>IF(G97&lt;&gt;"","",IF(COUNTA(D97:F97)=0,"",COUNTA(D97)*0+COUNTA(E97)*1+COUNTA(F97)*2))</f>
        <v/>
      </c>
      <c r="I97" s="64" t="str">
        <f>IF(COUNTBLANK(H97:H100)=4,"",SUM(H97:H100))</f>
        <v/>
      </c>
      <c r="J97" s="71"/>
      <c r="K97" s="40"/>
    </row>
    <row r="98" spans="1:11" ht="48.75" customHeight="1" x14ac:dyDescent="0.25">
      <c r="A98" s="23" t="s">
        <v>102</v>
      </c>
      <c r="B98" s="85" t="s">
        <v>266</v>
      </c>
      <c r="C98" s="85"/>
      <c r="D98" s="41"/>
      <c r="E98" s="41"/>
      <c r="F98" s="41"/>
      <c r="G98" s="41"/>
      <c r="H98" s="16" t="str">
        <f>IF(G98&lt;&gt;"","",IF(COUNTA(D98:F98)=0,"",COUNTA(D98)*0+COUNTA(E98)*1+COUNTA(F98)*2))</f>
        <v/>
      </c>
      <c r="I98" s="65"/>
      <c r="J98" s="71"/>
      <c r="K98" s="52"/>
    </row>
    <row r="99" spans="1:11" ht="36.75" customHeight="1" x14ac:dyDescent="0.25">
      <c r="A99" s="23" t="s">
        <v>103</v>
      </c>
      <c r="B99" s="85" t="s">
        <v>165</v>
      </c>
      <c r="C99" s="85"/>
      <c r="D99" s="41"/>
      <c r="E99" s="41"/>
      <c r="F99" s="41"/>
      <c r="G99" s="41"/>
      <c r="H99" s="16" t="str">
        <f>IF(G99&lt;&gt;"","",IF(COUNTA(D99:F99)=0,"",COUNTA(D99)*0+COUNTA(E99)*1+COUNTA(F99)*2))</f>
        <v/>
      </c>
      <c r="I99" s="65"/>
      <c r="J99" s="71"/>
      <c r="K99" s="40"/>
    </row>
    <row r="100" spans="1:11" ht="49.5" customHeight="1" x14ac:dyDescent="0.25">
      <c r="A100" s="23" t="s">
        <v>104</v>
      </c>
      <c r="B100" s="85" t="s">
        <v>166</v>
      </c>
      <c r="C100" s="85"/>
      <c r="D100" s="41"/>
      <c r="E100" s="41"/>
      <c r="F100" s="41"/>
      <c r="G100" s="41"/>
      <c r="H100" s="16" t="str">
        <f>IF(G100&lt;&gt;"","",IF(COUNTA(D100:F100)=0,"",COUNTA(D100)*0+COUNTA(E100)*1+COUNTA(F100)*2))</f>
        <v/>
      </c>
      <c r="I100" s="66"/>
      <c r="J100" s="71"/>
      <c r="K100" s="52"/>
    </row>
    <row r="101" spans="1:11" ht="15.75" x14ac:dyDescent="0.25">
      <c r="A101" s="95" t="s">
        <v>105</v>
      </c>
      <c r="B101" s="95"/>
      <c r="C101" s="95"/>
      <c r="D101" s="48"/>
      <c r="E101" s="48"/>
      <c r="F101" s="48"/>
      <c r="G101" s="48"/>
      <c r="H101" s="36"/>
      <c r="I101" s="36"/>
      <c r="J101" s="71"/>
      <c r="K101" s="48"/>
    </row>
    <row r="102" spans="1:11" ht="53.25" customHeight="1" x14ac:dyDescent="0.25">
      <c r="A102" s="23" t="s">
        <v>106</v>
      </c>
      <c r="B102" s="85" t="s">
        <v>267</v>
      </c>
      <c r="C102" s="85"/>
      <c r="D102" s="41"/>
      <c r="E102" s="41"/>
      <c r="F102" s="41"/>
      <c r="G102" s="42"/>
      <c r="H102" s="16" t="str">
        <f>IF(G102&lt;&gt;"","",IF(COUNTA(D102:F102)=0,"",COUNTA(D102)*0+COUNTA(E102)*1+COUNTA(F102)*2))</f>
        <v/>
      </c>
      <c r="I102" s="64" t="str">
        <f>IF(COUNTBLANK(H102:H104)=3,"",SUM(H102:H104))</f>
        <v/>
      </c>
      <c r="J102" s="71"/>
      <c r="K102" s="40"/>
    </row>
    <row r="103" spans="1:11" ht="62.25" customHeight="1" x14ac:dyDescent="0.25">
      <c r="A103" s="23" t="s">
        <v>107</v>
      </c>
      <c r="B103" s="85" t="s">
        <v>268</v>
      </c>
      <c r="C103" s="85"/>
      <c r="D103" s="41"/>
      <c r="E103" s="41"/>
      <c r="F103" s="41"/>
      <c r="G103" s="42"/>
      <c r="H103" s="16" t="str">
        <f>IF(G103&lt;&gt;"","",IF(COUNTA(D103:F103)=0,"",COUNTA(D103)*0+COUNTA(E103)*1+COUNTA(F103)*2))</f>
        <v/>
      </c>
      <c r="I103" s="65"/>
      <c r="J103" s="71"/>
      <c r="K103" s="52"/>
    </row>
    <row r="104" spans="1:11" ht="63.75" customHeight="1" x14ac:dyDescent="0.25">
      <c r="A104" s="23" t="s">
        <v>108</v>
      </c>
      <c r="B104" s="85" t="s">
        <v>212</v>
      </c>
      <c r="C104" s="85"/>
      <c r="D104" s="41"/>
      <c r="E104" s="41"/>
      <c r="F104" s="41"/>
      <c r="G104" s="42"/>
      <c r="H104" s="16" t="str">
        <f>IF(G104&lt;&gt;"","",IF(COUNTA(D104:F104)=0,"",COUNTA(D104)*0+COUNTA(E104)*1+COUNTA(F104)*2))</f>
        <v/>
      </c>
      <c r="I104" s="66"/>
      <c r="J104" s="71"/>
      <c r="K104" s="52"/>
    </row>
    <row r="105" spans="1:11" ht="15.75" x14ac:dyDescent="0.25">
      <c r="A105" s="95" t="s">
        <v>109</v>
      </c>
      <c r="B105" s="95"/>
      <c r="C105" s="95"/>
      <c r="D105" s="48"/>
      <c r="E105" s="48"/>
      <c r="F105" s="48"/>
      <c r="G105" s="48"/>
      <c r="H105" s="36"/>
      <c r="I105" s="36"/>
      <c r="J105" s="71"/>
      <c r="K105" s="48"/>
    </row>
    <row r="106" spans="1:11" ht="66" customHeight="1" x14ac:dyDescent="0.25">
      <c r="A106" s="23" t="s">
        <v>167</v>
      </c>
      <c r="B106" s="85" t="s">
        <v>269</v>
      </c>
      <c r="C106" s="85"/>
      <c r="D106" s="41"/>
      <c r="E106" s="41"/>
      <c r="F106" s="41"/>
      <c r="G106" s="42"/>
      <c r="H106" s="16" t="str">
        <f t="shared" ref="H106:H109" si="5">IF(G106&lt;&gt;"","",IF(COUNTA(D106:F106)=0,"",COUNTA(D106)*0+COUNTA(E106)*1+COUNTA(F106)*2))</f>
        <v/>
      </c>
      <c r="I106" s="64" t="str">
        <f>IF(COUNTBLANK(H106:H109)=4,"",SUM(H106:H109))</f>
        <v/>
      </c>
      <c r="J106" s="71"/>
      <c r="K106" s="40"/>
    </row>
    <row r="107" spans="1:11" ht="76.5" customHeight="1" x14ac:dyDescent="0.25">
      <c r="A107" s="23" t="s">
        <v>110</v>
      </c>
      <c r="B107" s="85" t="s">
        <v>270</v>
      </c>
      <c r="C107" s="85"/>
      <c r="D107" s="41"/>
      <c r="E107" s="41"/>
      <c r="F107" s="41"/>
      <c r="G107" s="42"/>
      <c r="H107" s="16" t="str">
        <f t="shared" si="5"/>
        <v/>
      </c>
      <c r="I107" s="65"/>
      <c r="J107" s="71"/>
      <c r="K107" s="52"/>
    </row>
    <row r="108" spans="1:11" ht="83.25" customHeight="1" x14ac:dyDescent="0.25">
      <c r="A108" s="23" t="s">
        <v>168</v>
      </c>
      <c r="B108" s="85" t="s">
        <v>271</v>
      </c>
      <c r="C108" s="85"/>
      <c r="D108" s="41"/>
      <c r="E108" s="41"/>
      <c r="F108" s="41"/>
      <c r="G108" s="42"/>
      <c r="H108" s="16" t="str">
        <f t="shared" si="5"/>
        <v/>
      </c>
      <c r="I108" s="65"/>
      <c r="J108" s="71"/>
      <c r="K108" s="52"/>
    </row>
    <row r="109" spans="1:11" ht="39" customHeight="1" x14ac:dyDescent="0.25">
      <c r="A109" s="23" t="s">
        <v>111</v>
      </c>
      <c r="B109" s="85" t="s">
        <v>272</v>
      </c>
      <c r="C109" s="85"/>
      <c r="D109" s="41"/>
      <c r="E109" s="41"/>
      <c r="F109" s="41"/>
      <c r="G109" s="42"/>
      <c r="H109" s="16" t="str">
        <f t="shared" si="5"/>
        <v/>
      </c>
      <c r="I109" s="66"/>
      <c r="J109" s="71"/>
      <c r="K109" s="52"/>
    </row>
    <row r="110" spans="1:11" ht="15.95" customHeight="1" x14ac:dyDescent="0.25">
      <c r="A110" s="95" t="s">
        <v>112</v>
      </c>
      <c r="B110" s="95"/>
      <c r="C110" s="95"/>
      <c r="D110" s="48"/>
      <c r="E110" s="48"/>
      <c r="F110" s="48"/>
      <c r="G110" s="48"/>
      <c r="H110" s="36"/>
      <c r="I110" s="36"/>
      <c r="J110" s="71"/>
      <c r="K110" s="48"/>
    </row>
    <row r="111" spans="1:11" ht="35.25" customHeight="1" x14ac:dyDescent="0.25">
      <c r="A111" s="23" t="s">
        <v>113</v>
      </c>
      <c r="B111" s="85" t="s">
        <v>273</v>
      </c>
      <c r="C111" s="85"/>
      <c r="D111" s="41"/>
      <c r="E111" s="41"/>
      <c r="F111" s="41"/>
      <c r="G111" s="42"/>
      <c r="H111" s="16" t="str">
        <f>IF(G111&lt;&gt;"","",IF(COUNTA(D111:F111)=0,"",COUNTA(D111)*0+COUNTA(E111)*1+COUNTA(F111)*2))</f>
        <v/>
      </c>
      <c r="I111" s="73" t="str">
        <f>IF(COUNTBLANK(H111:H113)=3,"",SUM(H111:H113))</f>
        <v/>
      </c>
      <c r="J111" s="71"/>
      <c r="K111" s="40"/>
    </row>
    <row r="112" spans="1:11" ht="36" customHeight="1" x14ac:dyDescent="0.25">
      <c r="A112" s="23" t="s">
        <v>114</v>
      </c>
      <c r="B112" s="85" t="s">
        <v>169</v>
      </c>
      <c r="C112" s="85"/>
      <c r="D112" s="41"/>
      <c r="E112" s="41"/>
      <c r="F112" s="41"/>
      <c r="G112" s="42"/>
      <c r="H112" s="16" t="str">
        <f>IF(G112&lt;&gt;"","",IF(COUNTA(D112:F112)=0,"",COUNTA(D112)*0+COUNTA(E112)*1+COUNTA(F112)*2))</f>
        <v/>
      </c>
      <c r="I112" s="73"/>
      <c r="J112" s="71"/>
      <c r="K112" s="40"/>
    </row>
    <row r="113" spans="1:11" ht="66" customHeight="1" x14ac:dyDescent="0.25">
      <c r="A113" s="23" t="s">
        <v>115</v>
      </c>
      <c r="B113" s="85" t="s">
        <v>274</v>
      </c>
      <c r="C113" s="85"/>
      <c r="D113" s="41"/>
      <c r="E113" s="41"/>
      <c r="F113" s="41"/>
      <c r="G113" s="42"/>
      <c r="H113" s="16" t="str">
        <f>IF(G113&lt;&gt;"","",IF(COUNTA(D113:F113)=0,"",COUNTA(D113)*0+COUNTA(E113)*1+COUNTA(F113)*2))</f>
        <v/>
      </c>
      <c r="I113" s="73"/>
      <c r="J113" s="71"/>
      <c r="K113" s="52"/>
    </row>
    <row r="114" spans="1:11" ht="15.75" x14ac:dyDescent="0.25">
      <c r="A114" s="95" t="s">
        <v>116</v>
      </c>
      <c r="B114" s="95"/>
      <c r="C114" s="95"/>
      <c r="D114" s="48"/>
      <c r="E114" s="48"/>
      <c r="F114" s="48"/>
      <c r="G114" s="48"/>
      <c r="H114" s="36"/>
      <c r="I114" s="36"/>
      <c r="J114" s="71"/>
      <c r="K114" s="48"/>
    </row>
    <row r="115" spans="1:11" ht="34.5" customHeight="1" x14ac:dyDescent="0.25">
      <c r="A115" s="23" t="s">
        <v>117</v>
      </c>
      <c r="B115" s="85" t="s">
        <v>170</v>
      </c>
      <c r="C115" s="85"/>
      <c r="D115" s="41"/>
      <c r="E115" s="41"/>
      <c r="F115" s="41"/>
      <c r="G115" s="42"/>
      <c r="H115" s="16" t="str">
        <f t="shared" ref="H115:H122" si="6">IF(G115&lt;&gt;"","",IF(COUNTA(D115:F115)=0,"",COUNTA(D115)*0+COUNTA(E115)*1+COUNTA(F115)*2))</f>
        <v/>
      </c>
      <c r="I115" s="64" t="str">
        <f>IF(COUNTBLANK(H115:H122)=8,"",SUM(H115:H122))</f>
        <v/>
      </c>
      <c r="J115" s="71"/>
      <c r="K115" s="40"/>
    </row>
    <row r="116" spans="1:11" ht="31.5" customHeight="1" x14ac:dyDescent="0.25">
      <c r="A116" s="23" t="s">
        <v>118</v>
      </c>
      <c r="B116" s="85" t="s">
        <v>275</v>
      </c>
      <c r="C116" s="85"/>
      <c r="D116" s="41"/>
      <c r="E116" s="41"/>
      <c r="F116" s="41"/>
      <c r="G116" s="42"/>
      <c r="H116" s="16" t="str">
        <f t="shared" si="6"/>
        <v/>
      </c>
      <c r="I116" s="65"/>
      <c r="J116" s="71"/>
      <c r="K116" s="52"/>
    </row>
    <row r="117" spans="1:11" ht="19.5" customHeight="1" x14ac:dyDescent="0.25">
      <c r="A117" s="23" t="s">
        <v>119</v>
      </c>
      <c r="B117" s="85" t="s">
        <v>171</v>
      </c>
      <c r="C117" s="85"/>
      <c r="D117" s="41"/>
      <c r="E117" s="41"/>
      <c r="F117" s="41"/>
      <c r="G117" s="42"/>
      <c r="H117" s="16" t="str">
        <f t="shared" si="6"/>
        <v/>
      </c>
      <c r="I117" s="65"/>
      <c r="J117" s="71"/>
      <c r="K117" s="40"/>
    </row>
    <row r="118" spans="1:11" ht="32.25" customHeight="1" x14ac:dyDescent="0.25">
      <c r="A118" s="23" t="s">
        <v>120</v>
      </c>
      <c r="B118" s="85" t="s">
        <v>276</v>
      </c>
      <c r="C118" s="85"/>
      <c r="D118" s="41"/>
      <c r="E118" s="41"/>
      <c r="F118" s="41"/>
      <c r="G118" s="42"/>
      <c r="H118" s="16" t="str">
        <f t="shared" si="6"/>
        <v/>
      </c>
      <c r="I118" s="65"/>
      <c r="J118" s="71"/>
      <c r="K118" s="52"/>
    </row>
    <row r="119" spans="1:11" ht="33" customHeight="1" x14ac:dyDescent="0.25">
      <c r="A119" s="23" t="s">
        <v>121</v>
      </c>
      <c r="B119" s="85" t="s">
        <v>277</v>
      </c>
      <c r="C119" s="85"/>
      <c r="D119" s="41"/>
      <c r="E119" s="41"/>
      <c r="F119" s="41"/>
      <c r="G119" s="42"/>
      <c r="H119" s="16" t="str">
        <f t="shared" si="6"/>
        <v/>
      </c>
      <c r="I119" s="65"/>
      <c r="J119" s="71"/>
      <c r="K119" s="40"/>
    </row>
    <row r="120" spans="1:11" ht="35.25" customHeight="1" x14ac:dyDescent="0.25">
      <c r="A120" s="23" t="s">
        <v>122</v>
      </c>
      <c r="B120" s="85" t="s">
        <v>278</v>
      </c>
      <c r="C120" s="85"/>
      <c r="D120" s="41"/>
      <c r="E120" s="41"/>
      <c r="F120" s="41"/>
      <c r="G120" s="42"/>
      <c r="H120" s="16" t="str">
        <f t="shared" si="6"/>
        <v/>
      </c>
      <c r="I120" s="65"/>
      <c r="J120" s="71"/>
      <c r="K120" s="52"/>
    </row>
    <row r="121" spans="1:11" ht="45" x14ac:dyDescent="0.25">
      <c r="A121" s="23" t="s">
        <v>172</v>
      </c>
      <c r="B121" s="85" t="s">
        <v>279</v>
      </c>
      <c r="C121" s="85"/>
      <c r="D121" s="41"/>
      <c r="E121" s="41"/>
      <c r="F121" s="41"/>
      <c r="G121" s="42"/>
      <c r="H121" s="16" t="str">
        <f t="shared" si="6"/>
        <v/>
      </c>
      <c r="I121" s="65"/>
      <c r="J121" s="71"/>
      <c r="K121" s="40"/>
    </row>
    <row r="122" spans="1:11" ht="20.25" customHeight="1" x14ac:dyDescent="0.25">
      <c r="A122" s="23" t="s">
        <v>123</v>
      </c>
      <c r="B122" s="85" t="s">
        <v>173</v>
      </c>
      <c r="C122" s="85"/>
      <c r="D122" s="41"/>
      <c r="E122" s="41"/>
      <c r="F122" s="41"/>
      <c r="G122" s="42"/>
      <c r="H122" s="16" t="str">
        <f t="shared" si="6"/>
        <v/>
      </c>
      <c r="I122" s="66"/>
      <c r="J122" s="72"/>
      <c r="K122" s="52"/>
    </row>
    <row r="123" spans="1:11" ht="18" x14ac:dyDescent="0.25">
      <c r="A123" s="100" t="s">
        <v>14</v>
      </c>
      <c r="B123" s="100"/>
      <c r="C123" s="100"/>
      <c r="D123" s="49"/>
      <c r="E123" s="49"/>
      <c r="F123" s="49"/>
      <c r="G123" s="49"/>
      <c r="H123" s="37"/>
      <c r="I123" s="37"/>
      <c r="J123" s="37"/>
      <c r="K123" s="49"/>
    </row>
    <row r="124" spans="1:11" s="17" customFormat="1" ht="15.75" x14ac:dyDescent="0.25">
      <c r="A124" s="98" t="s">
        <v>207</v>
      </c>
      <c r="B124" s="98"/>
      <c r="C124" s="98"/>
      <c r="D124" s="50"/>
      <c r="E124" s="50"/>
      <c r="F124" s="50"/>
      <c r="G124" s="50"/>
      <c r="H124" s="25"/>
      <c r="I124" s="25"/>
      <c r="J124" s="25"/>
      <c r="K124" s="50"/>
    </row>
    <row r="125" spans="1:11" ht="48.75" customHeight="1" x14ac:dyDescent="0.25">
      <c r="A125" s="23" t="s">
        <v>124</v>
      </c>
      <c r="B125" s="89" t="s">
        <v>174</v>
      </c>
      <c r="C125" s="89"/>
      <c r="D125" s="41"/>
      <c r="E125" s="41"/>
      <c r="F125" s="41"/>
      <c r="G125" s="42"/>
      <c r="H125" s="16" t="str">
        <f>IF(G125&lt;&gt;"","",IF(COUNTA(D125:F125)=0,"",COUNTA(D125)*0+COUNTA(E125)*1+COUNTA(F125)*2))</f>
        <v/>
      </c>
      <c r="I125" s="64" t="str">
        <f>IF(COUNTBLANK(H125:H129)=5,"",SUM(H125:H129))</f>
        <v/>
      </c>
      <c r="J125" s="67" t="str">
        <f>IF(AND(I125="",I131="",I139="",I141="", I146="",I156=""),"",SUM(I125,I131,I139,I141,I146,I156))</f>
        <v/>
      </c>
      <c r="K125" s="40"/>
    </row>
    <row r="126" spans="1:11" ht="37.5" customHeight="1" x14ac:dyDescent="0.25">
      <c r="A126" s="23" t="s">
        <v>125</v>
      </c>
      <c r="B126" s="89" t="s">
        <v>209</v>
      </c>
      <c r="C126" s="89"/>
      <c r="D126" s="41"/>
      <c r="E126" s="41"/>
      <c r="F126" s="41"/>
      <c r="G126" s="42"/>
      <c r="H126" s="16" t="str">
        <f>IF(G126&lt;&gt;"","",IF(COUNTA(D126:F126)=0,"",COUNTA(D126)*0+COUNTA(E126)*1+COUNTA(F126)*2))</f>
        <v/>
      </c>
      <c r="I126" s="65"/>
      <c r="J126" s="68"/>
      <c r="K126" s="40"/>
    </row>
    <row r="127" spans="1:11" ht="50.25" customHeight="1" x14ac:dyDescent="0.25">
      <c r="A127" s="23" t="s">
        <v>126</v>
      </c>
      <c r="B127" s="89" t="s">
        <v>175</v>
      </c>
      <c r="C127" s="89"/>
      <c r="D127" s="41"/>
      <c r="E127" s="41"/>
      <c r="F127" s="41"/>
      <c r="G127" s="42"/>
      <c r="H127" s="16" t="str">
        <f>IF(G127&lt;&gt;"","",IF(COUNTA(D127:F127)=0,"",COUNTA(D127)*0+COUNTA(E127)*1+COUNTA(F127)*2))</f>
        <v/>
      </c>
      <c r="I127" s="65"/>
      <c r="J127" s="68"/>
      <c r="K127" s="40"/>
    </row>
    <row r="128" spans="1:11" ht="47.25" customHeight="1" x14ac:dyDescent="0.25">
      <c r="A128" s="23" t="s">
        <v>127</v>
      </c>
      <c r="B128" s="89" t="s">
        <v>176</v>
      </c>
      <c r="C128" s="89"/>
      <c r="D128" s="41"/>
      <c r="E128" s="41"/>
      <c r="F128" s="41"/>
      <c r="G128" s="42"/>
      <c r="H128" s="16" t="str">
        <f>IF(G128&lt;&gt;"","",IF(COUNTA(D128:F128)=0,"",COUNTA(D128)*0+COUNTA(E128)*1+COUNTA(F128)*2))</f>
        <v/>
      </c>
      <c r="I128" s="65"/>
      <c r="J128" s="68"/>
      <c r="K128" s="40"/>
    </row>
    <row r="129" spans="1:11" ht="38.450000000000003" customHeight="1" x14ac:dyDescent="0.25">
      <c r="A129" s="23" t="s">
        <v>128</v>
      </c>
      <c r="B129" s="89" t="s">
        <v>280</v>
      </c>
      <c r="C129" s="89"/>
      <c r="D129" s="41"/>
      <c r="E129" s="41"/>
      <c r="F129" s="41"/>
      <c r="G129" s="42"/>
      <c r="H129" s="16" t="str">
        <f>IF(G129&lt;&gt;"","",IF(COUNTA(D129:F129)=0,"",COUNTA(D129)*0+COUNTA(E129)*1+COUNTA(F129)*2))</f>
        <v/>
      </c>
      <c r="I129" s="66"/>
      <c r="J129" s="68"/>
      <c r="K129" s="40"/>
    </row>
    <row r="130" spans="1:11" ht="15.75" x14ac:dyDescent="0.25">
      <c r="A130" s="98" t="s">
        <v>208</v>
      </c>
      <c r="B130" s="98"/>
      <c r="C130" s="98"/>
      <c r="D130" s="51"/>
      <c r="E130" s="51"/>
      <c r="F130" s="51"/>
      <c r="G130" s="51"/>
      <c r="H130" s="24"/>
      <c r="I130" s="24"/>
      <c r="J130" s="68"/>
      <c r="K130" s="51"/>
    </row>
    <row r="131" spans="1:11" ht="51.75" customHeight="1" x14ac:dyDescent="0.25">
      <c r="A131" s="87" t="s">
        <v>183</v>
      </c>
      <c r="B131" s="85" t="s">
        <v>177</v>
      </c>
      <c r="C131" s="85"/>
      <c r="D131" s="41"/>
      <c r="E131" s="41"/>
      <c r="F131" s="41"/>
      <c r="G131" s="42"/>
      <c r="H131" s="16" t="str">
        <f t="shared" ref="H131:H137" si="7">IF(G131&lt;&gt;"","",IF(COUNTA(D131:F131)=0,"",COUNTA(D131)*0+COUNTA(E131)*1+COUNTA(F131)*2))</f>
        <v/>
      </c>
      <c r="I131" s="73" t="str">
        <f>IF(COUNTBLANK(H131:H137)=7,"",SUM(H131:H137))</f>
        <v/>
      </c>
      <c r="J131" s="68"/>
      <c r="K131" s="40"/>
    </row>
    <row r="132" spans="1:11" ht="17.25" customHeight="1" x14ac:dyDescent="0.25">
      <c r="A132" s="87"/>
      <c r="B132" s="99" t="s">
        <v>281</v>
      </c>
      <c r="C132" s="99"/>
      <c r="D132" s="41"/>
      <c r="E132" s="41"/>
      <c r="F132" s="41"/>
      <c r="G132" s="42"/>
      <c r="H132" s="38" t="str">
        <f t="shared" si="7"/>
        <v/>
      </c>
      <c r="I132" s="73"/>
      <c r="J132" s="68"/>
      <c r="K132" s="40"/>
    </row>
    <row r="133" spans="1:11" ht="17.25" customHeight="1" x14ac:dyDescent="0.25">
      <c r="A133" s="87"/>
      <c r="B133" s="99" t="s">
        <v>178</v>
      </c>
      <c r="C133" s="99"/>
      <c r="D133" s="41"/>
      <c r="E133" s="41"/>
      <c r="F133" s="41"/>
      <c r="G133" s="42"/>
      <c r="H133" s="38" t="str">
        <f t="shared" si="7"/>
        <v/>
      </c>
      <c r="I133" s="73"/>
      <c r="J133" s="68"/>
      <c r="K133" s="40"/>
    </row>
    <row r="134" spans="1:11" ht="32.25" customHeight="1" x14ac:dyDescent="0.25">
      <c r="A134" s="87"/>
      <c r="B134" s="99" t="s">
        <v>179</v>
      </c>
      <c r="C134" s="99"/>
      <c r="D134" s="41"/>
      <c r="E134" s="41"/>
      <c r="F134" s="41"/>
      <c r="G134" s="42"/>
      <c r="H134" s="38" t="str">
        <f t="shared" si="7"/>
        <v/>
      </c>
      <c r="I134" s="73"/>
      <c r="J134" s="68"/>
      <c r="K134" s="40"/>
    </row>
    <row r="135" spans="1:11" ht="17.25" customHeight="1" x14ac:dyDescent="0.25">
      <c r="A135" s="87"/>
      <c r="B135" s="99" t="s">
        <v>180</v>
      </c>
      <c r="C135" s="99"/>
      <c r="D135" s="41"/>
      <c r="E135" s="41"/>
      <c r="F135" s="41"/>
      <c r="G135" s="42"/>
      <c r="H135" s="38" t="str">
        <f t="shared" si="7"/>
        <v/>
      </c>
      <c r="I135" s="73"/>
      <c r="J135" s="68"/>
      <c r="K135" s="40"/>
    </row>
    <row r="136" spans="1:11" ht="17.25" customHeight="1" x14ac:dyDescent="0.25">
      <c r="A136" s="87"/>
      <c r="B136" s="99" t="s">
        <v>181</v>
      </c>
      <c r="C136" s="99"/>
      <c r="D136" s="41"/>
      <c r="E136" s="41"/>
      <c r="F136" s="41"/>
      <c r="G136" s="42"/>
      <c r="H136" s="38" t="str">
        <f t="shared" si="7"/>
        <v/>
      </c>
      <c r="I136" s="73"/>
      <c r="J136" s="68"/>
      <c r="K136" s="40"/>
    </row>
    <row r="137" spans="1:11" ht="20.25" customHeight="1" x14ac:dyDescent="0.25">
      <c r="A137" s="87"/>
      <c r="B137" s="99" t="s">
        <v>182</v>
      </c>
      <c r="C137" s="99"/>
      <c r="D137" s="41"/>
      <c r="E137" s="41"/>
      <c r="F137" s="41"/>
      <c r="G137" s="42"/>
      <c r="H137" s="38" t="str">
        <f t="shared" si="7"/>
        <v/>
      </c>
      <c r="I137" s="73"/>
      <c r="J137" s="68"/>
      <c r="K137" s="40"/>
    </row>
    <row r="138" spans="1:11" s="17" customFormat="1" ht="15.75" x14ac:dyDescent="0.25">
      <c r="A138" s="98" t="s">
        <v>206</v>
      </c>
      <c r="B138" s="98"/>
      <c r="C138" s="98"/>
      <c r="D138" s="50"/>
      <c r="E138" s="50"/>
      <c r="F138" s="50"/>
      <c r="G138" s="50"/>
      <c r="H138" s="25"/>
      <c r="I138" s="25"/>
      <c r="J138" s="68"/>
      <c r="K138" s="53"/>
    </row>
    <row r="139" spans="1:11" ht="66" customHeight="1" x14ac:dyDescent="0.25">
      <c r="A139" s="23" t="s">
        <v>184</v>
      </c>
      <c r="B139" s="89" t="s">
        <v>185</v>
      </c>
      <c r="C139" s="89"/>
      <c r="D139" s="41"/>
      <c r="E139" s="41"/>
      <c r="F139" s="41"/>
      <c r="G139" s="42"/>
      <c r="H139" s="16" t="str">
        <f>IF(G139&lt;&gt;"","",IF(COUNTA(D139:F139)=0,"",COUNTA(D139)*0+COUNTA(E139)*1+COUNTA(F139)*2))</f>
        <v/>
      </c>
      <c r="I139" s="16" t="str">
        <f>H139</f>
        <v/>
      </c>
      <c r="J139" s="68"/>
      <c r="K139" s="40"/>
    </row>
    <row r="140" spans="1:11" s="17" customFormat="1" ht="15.75" x14ac:dyDescent="0.25">
      <c r="A140" s="98" t="s">
        <v>205</v>
      </c>
      <c r="B140" s="98"/>
      <c r="C140" s="98"/>
      <c r="D140" s="50"/>
      <c r="E140" s="50"/>
      <c r="F140" s="50"/>
      <c r="G140" s="50"/>
      <c r="H140" s="25"/>
      <c r="I140" s="25"/>
      <c r="J140" s="68"/>
      <c r="K140" s="50"/>
    </row>
    <row r="141" spans="1:11" ht="48" customHeight="1" x14ac:dyDescent="0.25">
      <c r="A141" s="23" t="s">
        <v>189</v>
      </c>
      <c r="B141" s="85" t="s">
        <v>186</v>
      </c>
      <c r="C141" s="85"/>
      <c r="D141" s="41"/>
      <c r="E141" s="41"/>
      <c r="F141" s="41"/>
      <c r="G141" s="42"/>
      <c r="H141" s="16" t="str">
        <f>IF(G141&lt;&gt;"","",IF(COUNTA(D141:F141)=0,"",COUNTA(D141)*0+COUNTA(E141)*1+COUNTA(F141)*2))</f>
        <v/>
      </c>
      <c r="I141" s="64" t="str">
        <f>IF(COUNTBLANK(H141:H144)=4,"",SUM(H141:H144))</f>
        <v/>
      </c>
      <c r="J141" s="68"/>
      <c r="K141" s="40"/>
    </row>
    <row r="142" spans="1:11" ht="27.75" customHeight="1" x14ac:dyDescent="0.25">
      <c r="A142" s="23" t="s">
        <v>190</v>
      </c>
      <c r="B142" s="85" t="s">
        <v>187</v>
      </c>
      <c r="C142" s="85"/>
      <c r="D142" s="41"/>
      <c r="E142" s="41"/>
      <c r="F142" s="41"/>
      <c r="G142" s="42"/>
      <c r="H142" s="16" t="str">
        <f>IF(G142&lt;&gt;"","",IF(COUNTA(D142:F142)=0,"",COUNTA(D142)*0+COUNTA(E142)*1+COUNTA(F142)*2))</f>
        <v/>
      </c>
      <c r="I142" s="65"/>
      <c r="J142" s="68"/>
      <c r="K142" s="40"/>
    </row>
    <row r="143" spans="1:11" ht="33" customHeight="1" x14ac:dyDescent="0.25">
      <c r="A143" s="23" t="s">
        <v>190</v>
      </c>
      <c r="B143" s="85" t="s">
        <v>188</v>
      </c>
      <c r="C143" s="85"/>
      <c r="D143" s="41"/>
      <c r="E143" s="41"/>
      <c r="F143" s="41"/>
      <c r="G143" s="42"/>
      <c r="H143" s="16" t="str">
        <f>IF(G143&lt;&gt;"","",IF(COUNTA(D143:F143)=0,"",COUNTA(D143)*0+COUNTA(E143)*1+COUNTA(F143)*2))</f>
        <v/>
      </c>
      <c r="I143" s="65"/>
      <c r="J143" s="68"/>
      <c r="K143" s="40"/>
    </row>
    <row r="144" spans="1:11" ht="69.599999999999994" customHeight="1" x14ac:dyDescent="0.25">
      <c r="A144" s="23" t="s">
        <v>191</v>
      </c>
      <c r="B144" s="85" t="s">
        <v>282</v>
      </c>
      <c r="C144" s="85"/>
      <c r="D144" s="41"/>
      <c r="E144" s="41"/>
      <c r="F144" s="41"/>
      <c r="G144" s="42"/>
      <c r="H144" s="16" t="str">
        <f>IF(G144&lt;&gt;"","",IF(COUNTA(D144:F144)=0,"",COUNTA(D144)*0+COUNTA(E144)*1+COUNTA(F144)*2))</f>
        <v/>
      </c>
      <c r="I144" s="66"/>
      <c r="J144" s="68"/>
      <c r="K144" s="40"/>
    </row>
    <row r="145" spans="1:11" s="17" customFormat="1" ht="15.75" x14ac:dyDescent="0.25">
      <c r="A145" s="98" t="s">
        <v>204</v>
      </c>
      <c r="B145" s="98"/>
      <c r="C145" s="98"/>
      <c r="D145" s="50"/>
      <c r="E145" s="50"/>
      <c r="F145" s="50"/>
      <c r="G145" s="50"/>
      <c r="H145" s="25"/>
      <c r="I145" s="25"/>
      <c r="J145" s="68"/>
      <c r="K145" s="50"/>
    </row>
    <row r="146" spans="1:11" ht="63.75" customHeight="1" x14ac:dyDescent="0.25">
      <c r="A146" s="23" t="s">
        <v>129</v>
      </c>
      <c r="B146" s="89" t="s">
        <v>283</v>
      </c>
      <c r="C146" s="89"/>
      <c r="D146" s="41"/>
      <c r="E146" s="41"/>
      <c r="F146" s="41"/>
      <c r="G146" s="42"/>
      <c r="H146" s="16" t="str">
        <f t="shared" ref="H146:H154" si="8">IF(G146&lt;&gt;"","",IF(COUNTA(D146:F146)=0,"",COUNTA(D146)*0+COUNTA(E146)*1+COUNTA(F146)*2))</f>
        <v/>
      </c>
      <c r="I146" s="64" t="str">
        <f>IF(COUNTBLANK(H146:H154)=9,"",SUM(H146:H154))</f>
        <v/>
      </c>
      <c r="J146" s="68"/>
      <c r="K146" s="40"/>
    </row>
    <row r="147" spans="1:11" ht="39.6" customHeight="1" x14ac:dyDescent="0.25">
      <c r="A147" s="23" t="s">
        <v>130</v>
      </c>
      <c r="B147" s="89" t="s">
        <v>192</v>
      </c>
      <c r="C147" s="89"/>
      <c r="D147" s="41"/>
      <c r="E147" s="41"/>
      <c r="F147" s="41"/>
      <c r="G147" s="42"/>
      <c r="H147" s="38" t="str">
        <f t="shared" si="8"/>
        <v/>
      </c>
      <c r="I147" s="65"/>
      <c r="J147" s="68"/>
      <c r="K147" s="40"/>
    </row>
    <row r="148" spans="1:11" ht="60.75" customHeight="1" x14ac:dyDescent="0.25">
      <c r="A148" s="23" t="s">
        <v>131</v>
      </c>
      <c r="B148" s="101" t="s">
        <v>284</v>
      </c>
      <c r="C148" s="101"/>
      <c r="D148" s="41"/>
      <c r="E148" s="41"/>
      <c r="F148" s="41"/>
      <c r="G148" s="42"/>
      <c r="H148" s="38" t="str">
        <f t="shared" si="8"/>
        <v/>
      </c>
      <c r="I148" s="65"/>
      <c r="J148" s="68"/>
      <c r="K148" s="40"/>
    </row>
    <row r="149" spans="1:11" ht="55.5" customHeight="1" x14ac:dyDescent="0.25">
      <c r="A149" s="87" t="s">
        <v>132</v>
      </c>
      <c r="B149" s="103" t="s">
        <v>314</v>
      </c>
      <c r="C149" s="103"/>
      <c r="D149" s="41"/>
      <c r="E149" s="41"/>
      <c r="F149" s="41"/>
      <c r="G149" s="42"/>
      <c r="H149" s="38" t="str">
        <f t="shared" si="8"/>
        <v/>
      </c>
      <c r="I149" s="65"/>
      <c r="J149" s="68"/>
      <c r="K149" s="40"/>
    </row>
    <row r="150" spans="1:11" ht="19.5" customHeight="1" x14ac:dyDescent="0.25">
      <c r="A150" s="87"/>
      <c r="B150" s="104" t="s">
        <v>193</v>
      </c>
      <c r="C150" s="104"/>
      <c r="D150" s="41"/>
      <c r="E150" s="41"/>
      <c r="F150" s="41"/>
      <c r="G150" s="42"/>
      <c r="H150" s="38" t="str">
        <f t="shared" si="8"/>
        <v/>
      </c>
      <c r="I150" s="65"/>
      <c r="J150" s="68"/>
      <c r="K150" s="40"/>
    </row>
    <row r="151" spans="1:11" ht="19.5" customHeight="1" x14ac:dyDescent="0.25">
      <c r="A151" s="87"/>
      <c r="B151" s="104" t="s">
        <v>194</v>
      </c>
      <c r="C151" s="104"/>
      <c r="D151" s="41"/>
      <c r="E151" s="41"/>
      <c r="F151" s="41"/>
      <c r="G151" s="42"/>
      <c r="H151" s="38" t="str">
        <f t="shared" si="8"/>
        <v/>
      </c>
      <c r="I151" s="65"/>
      <c r="J151" s="68"/>
      <c r="K151" s="40"/>
    </row>
    <row r="152" spans="1:11" ht="19.5" customHeight="1" x14ac:dyDescent="0.25">
      <c r="A152" s="87"/>
      <c r="B152" s="104" t="s">
        <v>195</v>
      </c>
      <c r="C152" s="104"/>
      <c r="D152" s="41"/>
      <c r="E152" s="41"/>
      <c r="F152" s="41"/>
      <c r="G152" s="42"/>
      <c r="H152" s="38" t="str">
        <f t="shared" si="8"/>
        <v/>
      </c>
      <c r="I152" s="65"/>
      <c r="J152" s="68"/>
      <c r="K152" s="40"/>
    </row>
    <row r="153" spans="1:11" ht="31.5" customHeight="1" x14ac:dyDescent="0.25">
      <c r="A153" s="87"/>
      <c r="B153" s="104" t="s">
        <v>196</v>
      </c>
      <c r="C153" s="104"/>
      <c r="D153" s="41"/>
      <c r="E153" s="41"/>
      <c r="F153" s="41"/>
      <c r="G153" s="42"/>
      <c r="H153" s="38" t="str">
        <f t="shared" si="8"/>
        <v/>
      </c>
      <c r="I153" s="65"/>
      <c r="J153" s="68"/>
      <c r="K153" s="40"/>
    </row>
    <row r="154" spans="1:11" ht="19.5" customHeight="1" x14ac:dyDescent="0.25">
      <c r="A154" s="87"/>
      <c r="B154" s="104" t="s">
        <v>197</v>
      </c>
      <c r="C154" s="104"/>
      <c r="D154" s="41"/>
      <c r="E154" s="41"/>
      <c r="F154" s="41"/>
      <c r="G154" s="42"/>
      <c r="H154" s="38" t="str">
        <f t="shared" si="8"/>
        <v/>
      </c>
      <c r="I154" s="66"/>
      <c r="J154" s="68"/>
      <c r="K154" s="40"/>
    </row>
    <row r="155" spans="1:11" ht="15.75" x14ac:dyDescent="0.25">
      <c r="A155" s="98" t="s">
        <v>203</v>
      </c>
      <c r="B155" s="98"/>
      <c r="C155" s="98"/>
      <c r="D155" s="51"/>
      <c r="E155" s="51"/>
      <c r="F155" s="51"/>
      <c r="G155" s="51"/>
      <c r="H155" s="24"/>
      <c r="I155" s="24"/>
      <c r="J155" s="68"/>
      <c r="K155" s="51"/>
    </row>
    <row r="156" spans="1:11" ht="45" x14ac:dyDescent="0.25">
      <c r="A156" s="23" t="s">
        <v>198</v>
      </c>
      <c r="B156" s="89" t="s">
        <v>199</v>
      </c>
      <c r="C156" s="89"/>
      <c r="D156" s="41"/>
      <c r="E156" s="41"/>
      <c r="F156" s="41"/>
      <c r="G156" s="42"/>
      <c r="H156" s="16" t="str">
        <f>IF(G156&lt;&gt;"","",IF(COUNTA(D156:F156)=0,"",COUNTA(D156)*0+COUNTA(E156)*1+COUNTA(F156)*2))</f>
        <v/>
      </c>
      <c r="I156" s="64" t="str">
        <f>IF(COUNTBLANK(H156:H158)=3,"",SUM(H156:H158))</f>
        <v/>
      </c>
      <c r="J156" s="68"/>
      <c r="K156" s="40"/>
    </row>
    <row r="157" spans="1:11" ht="51.75" customHeight="1" x14ac:dyDescent="0.25">
      <c r="A157" s="23" t="s">
        <v>200</v>
      </c>
      <c r="B157" s="89" t="s">
        <v>201</v>
      </c>
      <c r="C157" s="89"/>
      <c r="D157" s="41"/>
      <c r="E157" s="41"/>
      <c r="F157" s="41"/>
      <c r="G157" s="42"/>
      <c r="H157" s="16" t="str">
        <f>IF(G157&lt;&gt;"","",IF(COUNTA(D157:F157)=0,"",COUNTA(D157)*0+COUNTA(E157)*1+COUNTA(F157)*2))</f>
        <v/>
      </c>
      <c r="I157" s="65"/>
      <c r="J157" s="68"/>
      <c r="K157" s="40"/>
    </row>
    <row r="158" spans="1:11" ht="45" x14ac:dyDescent="0.25">
      <c r="A158" s="23" t="s">
        <v>202</v>
      </c>
      <c r="B158" s="102" t="s">
        <v>288</v>
      </c>
      <c r="C158" s="102"/>
      <c r="D158" s="41"/>
      <c r="E158" s="41"/>
      <c r="F158" s="41"/>
      <c r="G158" s="42"/>
      <c r="H158" s="16" t="str">
        <f>IF(G158&lt;&gt;"","",IF(COUNTA(D158:F158)=0,"",COUNTA(D158)*0+COUNTA(E158)*1+COUNTA(F158)*2))</f>
        <v/>
      </c>
      <c r="I158" s="66"/>
      <c r="J158" s="69"/>
      <c r="K158" s="40"/>
    </row>
  </sheetData>
  <sheetProtection sheet="1" objects="1" scenarios="1"/>
  <mergeCells count="190">
    <mergeCell ref="B158:C158"/>
    <mergeCell ref="B149:C149"/>
    <mergeCell ref="B151:C151"/>
    <mergeCell ref="B152:C152"/>
    <mergeCell ref="B153:C153"/>
    <mergeCell ref="B154:C154"/>
    <mergeCell ref="A149:A154"/>
    <mergeCell ref="B150:C150"/>
    <mergeCell ref="B143:C143"/>
    <mergeCell ref="B144:C144"/>
    <mergeCell ref="I6:I11"/>
    <mergeCell ref="A124:C124"/>
    <mergeCell ref="A130:C130"/>
    <mergeCell ref="B126:C126"/>
    <mergeCell ref="B137:C137"/>
    <mergeCell ref="B147:C147"/>
    <mergeCell ref="A155:C155"/>
    <mergeCell ref="B156:C156"/>
    <mergeCell ref="B157:C157"/>
    <mergeCell ref="B121:C121"/>
    <mergeCell ref="B122:C122"/>
    <mergeCell ref="B117:C117"/>
    <mergeCell ref="B118:C118"/>
    <mergeCell ref="B119:C119"/>
    <mergeCell ref="B120:C120"/>
    <mergeCell ref="A123:C123"/>
    <mergeCell ref="B148:C148"/>
    <mergeCell ref="A145:C145"/>
    <mergeCell ref="A140:C140"/>
    <mergeCell ref="B141:C141"/>
    <mergeCell ref="B142:C142"/>
    <mergeCell ref="B127:C127"/>
    <mergeCell ref="B128:C128"/>
    <mergeCell ref="B129:C129"/>
    <mergeCell ref="B139:C139"/>
    <mergeCell ref="B131:C131"/>
    <mergeCell ref="B146:C146"/>
    <mergeCell ref="B104:C104"/>
    <mergeCell ref="B108:C108"/>
    <mergeCell ref="B111:C111"/>
    <mergeCell ref="I111:I113"/>
    <mergeCell ref="B113:C113"/>
    <mergeCell ref="A114:C114"/>
    <mergeCell ref="B115:C115"/>
    <mergeCell ref="B116:C116"/>
    <mergeCell ref="A105:C105"/>
    <mergeCell ref="B106:C106"/>
    <mergeCell ref="B107:C107"/>
    <mergeCell ref="A110:C110"/>
    <mergeCell ref="B109:C109"/>
    <mergeCell ref="A138:C138"/>
    <mergeCell ref="B132:C132"/>
    <mergeCell ref="B133:C133"/>
    <mergeCell ref="B134:C134"/>
    <mergeCell ref="B135:C135"/>
    <mergeCell ref="B136:C136"/>
    <mergeCell ref="A131:A137"/>
    <mergeCell ref="B125:C125"/>
    <mergeCell ref="B103:C103"/>
    <mergeCell ref="A101:C101"/>
    <mergeCell ref="A94:C94"/>
    <mergeCell ref="B95:C95"/>
    <mergeCell ref="B99:C99"/>
    <mergeCell ref="B100:C100"/>
    <mergeCell ref="A96:C96"/>
    <mergeCell ref="B97:C97"/>
    <mergeCell ref="B98:C98"/>
    <mergeCell ref="A90:C90"/>
    <mergeCell ref="B92:C92"/>
    <mergeCell ref="B93:C93"/>
    <mergeCell ref="B88:C88"/>
    <mergeCell ref="B89:C89"/>
    <mergeCell ref="B86:C86"/>
    <mergeCell ref="B87:C87"/>
    <mergeCell ref="B91:C91"/>
    <mergeCell ref="B102:C102"/>
    <mergeCell ref="A45:C45"/>
    <mergeCell ref="B40:C40"/>
    <mergeCell ref="A34:C34"/>
    <mergeCell ref="B67:C67"/>
    <mergeCell ref="B60:C60"/>
    <mergeCell ref="A70:C70"/>
    <mergeCell ref="B68:C68"/>
    <mergeCell ref="B69:C69"/>
    <mergeCell ref="B61:C61"/>
    <mergeCell ref="B64:C64"/>
    <mergeCell ref="B62:C62"/>
    <mergeCell ref="A65:C65"/>
    <mergeCell ref="B66:C66"/>
    <mergeCell ref="B46:C46"/>
    <mergeCell ref="B47:C47"/>
    <mergeCell ref="B48:C48"/>
    <mergeCell ref="B38:C38"/>
    <mergeCell ref="A44:C44"/>
    <mergeCell ref="B53:C53"/>
    <mergeCell ref="B57:C57"/>
    <mergeCell ref="A63:C63"/>
    <mergeCell ref="I30:I31"/>
    <mergeCell ref="B31:C31"/>
    <mergeCell ref="B20:C20"/>
    <mergeCell ref="B21:C21"/>
    <mergeCell ref="B17:C17"/>
    <mergeCell ref="B18:C18"/>
    <mergeCell ref="I23:I24"/>
    <mergeCell ref="B24:C24"/>
    <mergeCell ref="A25:C25"/>
    <mergeCell ref="B26:C26"/>
    <mergeCell ref="I26:I28"/>
    <mergeCell ref="B27:C27"/>
    <mergeCell ref="B28:C28"/>
    <mergeCell ref="I13:I21"/>
    <mergeCell ref="B71:C71"/>
    <mergeCell ref="B72:C72"/>
    <mergeCell ref="B74:C74"/>
    <mergeCell ref="B75:C75"/>
    <mergeCell ref="B76:C76"/>
    <mergeCell ref="B82:C82"/>
    <mergeCell ref="A83:C83"/>
    <mergeCell ref="B84:C84"/>
    <mergeCell ref="B85:C85"/>
    <mergeCell ref="A80:C80"/>
    <mergeCell ref="B81:C81"/>
    <mergeCell ref="B73:C73"/>
    <mergeCell ref="B78:C78"/>
    <mergeCell ref="B79:C79"/>
    <mergeCell ref="B77:C77"/>
    <mergeCell ref="B112:C112"/>
    <mergeCell ref="B6:C6"/>
    <mergeCell ref="B13:C13"/>
    <mergeCell ref="B14:C14"/>
    <mergeCell ref="A32:C32"/>
    <mergeCell ref="B33:C33"/>
    <mergeCell ref="B36:C36"/>
    <mergeCell ref="J36:J43"/>
    <mergeCell ref="I53:I57"/>
    <mergeCell ref="J46:J57"/>
    <mergeCell ref="B42:C42"/>
    <mergeCell ref="B43:C43"/>
    <mergeCell ref="A52:C52"/>
    <mergeCell ref="I81:I82"/>
    <mergeCell ref="A58:C58"/>
    <mergeCell ref="A59:C59"/>
    <mergeCell ref="B49:C49"/>
    <mergeCell ref="B50:C50"/>
    <mergeCell ref="B51:C51"/>
    <mergeCell ref="B56:C56"/>
    <mergeCell ref="B54:C54"/>
    <mergeCell ref="B55:C55"/>
    <mergeCell ref="B8:C8"/>
    <mergeCell ref="B9:C9"/>
    <mergeCell ref="A12:C12"/>
    <mergeCell ref="B37:C37"/>
    <mergeCell ref="B41:C41"/>
    <mergeCell ref="B7:C7"/>
    <mergeCell ref="A7:A8"/>
    <mergeCell ref="B10:C10"/>
    <mergeCell ref="B11:C11"/>
    <mergeCell ref="A22:C22"/>
    <mergeCell ref="B23:C23"/>
    <mergeCell ref="B19:C19"/>
    <mergeCell ref="B15:C15"/>
    <mergeCell ref="B16:C16"/>
    <mergeCell ref="A29:C29"/>
    <mergeCell ref="B30:C30"/>
    <mergeCell ref="B35:C35"/>
    <mergeCell ref="B39:C39"/>
    <mergeCell ref="A1:K1"/>
    <mergeCell ref="A2:C3"/>
    <mergeCell ref="I156:I158"/>
    <mergeCell ref="J125:J158"/>
    <mergeCell ref="I91:I93"/>
    <mergeCell ref="I97:I100"/>
    <mergeCell ref="I102:I104"/>
    <mergeCell ref="I106:I109"/>
    <mergeCell ref="I115:I122"/>
    <mergeCell ref="J60:J122"/>
    <mergeCell ref="I125:I129"/>
    <mergeCell ref="I141:I144"/>
    <mergeCell ref="I146:I154"/>
    <mergeCell ref="I131:I137"/>
    <mergeCell ref="J6:J33"/>
    <mergeCell ref="I36:I38"/>
    <mergeCell ref="I40:I43"/>
    <mergeCell ref="I46:I51"/>
    <mergeCell ref="I60:I62"/>
    <mergeCell ref="I66:I69"/>
    <mergeCell ref="I71:I79"/>
    <mergeCell ref="I84:I89"/>
    <mergeCell ref="A4:C4"/>
    <mergeCell ref="A5:C5"/>
  </mergeCells>
  <phoneticPr fontId="23" type="noConversion"/>
  <pageMargins left="0.70866141732283472" right="0.70866141732283472" top="0.74803149606299213" bottom="0.74803149606299213" header="0.31496062992125984" footer="0.31496062992125984"/>
  <pageSetup paperSize="9" scale="25" fitToHeight="3" orientation="landscape" r:id="rId1"/>
  <headerFooter>
    <oddFooter>&amp;CCERT CPS FORM 41 - Rev 0</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6"/>
  <sheetViews>
    <sheetView showGridLines="0" zoomScale="80" zoomScaleNormal="80" workbookViewId="0">
      <selection activeCell="P15" sqref="P15"/>
    </sheetView>
  </sheetViews>
  <sheetFormatPr baseColWidth="10" defaultRowHeight="15" x14ac:dyDescent="0.25"/>
  <cols>
    <col min="1" max="1" width="68" customWidth="1"/>
    <col min="2" max="2" width="17.5703125" customWidth="1"/>
  </cols>
  <sheetData>
    <row r="1" spans="1:2" ht="8.4499999999999993" customHeight="1" thickBot="1" x14ac:dyDescent="0.3"/>
    <row r="2" spans="1:2" ht="31.15" customHeight="1" x14ac:dyDescent="0.25">
      <c r="A2" s="111" t="s">
        <v>316</v>
      </c>
      <c r="B2" s="112" t="s">
        <v>15</v>
      </c>
    </row>
    <row r="3" spans="1:2" ht="25.15" customHeight="1" x14ac:dyDescent="0.25">
      <c r="A3" s="113" t="s">
        <v>10</v>
      </c>
      <c r="B3" s="114" t="e">
        <f>IF(46-2*COUNTA('Auto-évaluation'!G6:'Auto-évaluation'!G33)=0,"",'Auto-évaluation'!J6/(46-2*COUNTA('Auto-évaluation'!G6:'Auto-évaluation'!G33)))</f>
        <v>#VALUE!</v>
      </c>
    </row>
    <row r="4" spans="1:2" ht="25.15" customHeight="1" x14ac:dyDescent="0.25">
      <c r="A4" s="115" t="s">
        <v>19</v>
      </c>
      <c r="B4" s="114" t="e">
        <f>IF(12-2*COUNTA('Auto-évaluation'!G6:'Auto-évaluation'!G11)=0,"",'Auto-évaluation'!I6/(12-2*COUNTA('Auto-évaluation'!G6:'Auto-évaluation'!G11)))</f>
        <v>#VALUE!</v>
      </c>
    </row>
    <row r="5" spans="1:2" ht="25.15" customHeight="1" x14ac:dyDescent="0.25">
      <c r="A5" s="115" t="s">
        <v>28</v>
      </c>
      <c r="B5" s="114" t="e">
        <f>IF(18-2*COUNTA('Auto-évaluation'!G13:'Auto-évaluation'!G21)=0,"",'Auto-évaluation'!I13/(18-2*COUNTA('Auto-évaluation'!G13:'Auto-évaluation'!G21)))</f>
        <v>#VALUE!</v>
      </c>
    </row>
    <row r="6" spans="1:2" ht="25.15" customHeight="1" x14ac:dyDescent="0.25">
      <c r="A6" s="115" t="s">
        <v>35</v>
      </c>
      <c r="B6" s="114" t="e">
        <f>IF(4-2*COUNTA('Auto-évaluation'!G23:'Auto-évaluation'!G24)=0,"",'Auto-évaluation'!I23/(4-2*COUNTA('Auto-évaluation'!G23:'Auto-évaluation'!G24)))</f>
        <v>#VALUE!</v>
      </c>
    </row>
    <row r="7" spans="1:2" ht="25.15" customHeight="1" x14ac:dyDescent="0.25">
      <c r="A7" s="115" t="s">
        <v>38</v>
      </c>
      <c r="B7" s="114" t="e">
        <f>IF(6-2*COUNTA('Auto-évaluation'!G26:'Auto-évaluation'!G28)=0,"",'Auto-évaluation'!I26/(6-2*COUNTA('Auto-évaluation'!G26:'Auto-évaluation'!G28)))</f>
        <v>#VALUE!</v>
      </c>
    </row>
    <row r="8" spans="1:2" ht="25.15" customHeight="1" x14ac:dyDescent="0.25">
      <c r="A8" s="115" t="s">
        <v>41</v>
      </c>
      <c r="B8" s="114" t="e">
        <f>IF(4-2*COUNTA('Auto-évaluation'!G30:'Auto-évaluation'!G31)=0,"",'Auto-évaluation'!I30/(4-2*COUNTA('Auto-évaluation'!G30:'Auto-évaluation'!G31)))</f>
        <v>#VALUE!</v>
      </c>
    </row>
    <row r="9" spans="1:2" ht="25.15" customHeight="1" x14ac:dyDescent="0.25">
      <c r="A9" s="115" t="s">
        <v>42</v>
      </c>
      <c r="B9" s="114" t="e">
        <f>IF(2-2*COUNTA('Auto-évaluation'!G33:'Auto-évaluation'!G33)=0,"",'Auto-évaluation'!I33/(2-2*COUNTA('Auto-évaluation'!G33:'Auto-évaluation'!G33)))</f>
        <v>#VALUE!</v>
      </c>
    </row>
    <row r="10" spans="1:2" ht="25.15" customHeight="1" x14ac:dyDescent="0.25">
      <c r="A10" s="116" t="s">
        <v>11</v>
      </c>
      <c r="B10" s="114" t="e">
        <f>IF(14-2*COUNTA('Auto-évaluation'!G36:'Auto-évaluation'!G43)=0,"",'Auto-évaluation'!J36/(14-2*COUNTA('Auto-évaluation'!G36:'Auto-évaluation'!G43)))</f>
        <v>#VALUE!</v>
      </c>
    </row>
    <row r="11" spans="1:2" ht="25.15" customHeight="1" x14ac:dyDescent="0.25">
      <c r="A11" s="117" t="s">
        <v>45</v>
      </c>
      <c r="B11" s="114" t="e">
        <f>IF(6-2*COUNTA('Auto-évaluation'!G36:'Auto-évaluation'!G38)=0,"",'Auto-évaluation'!I36/(6-2*COUNTA('Auto-évaluation'!G36:'Auto-évaluation'!G38)))</f>
        <v>#VALUE!</v>
      </c>
    </row>
    <row r="12" spans="1:2" ht="25.15" customHeight="1" x14ac:dyDescent="0.25">
      <c r="A12" s="117" t="s">
        <v>213</v>
      </c>
      <c r="B12" s="114" t="e">
        <f>IF(8-2*COUNTA('Auto-évaluation'!G40:'Auto-évaluation'!G43)=0,"",'Auto-évaluation'!I40/(8-2*COUNTA('Auto-évaluation'!G40:'Auto-évaluation'!G43)))</f>
        <v>#VALUE!</v>
      </c>
    </row>
    <row r="13" spans="1:2" ht="25.15" customHeight="1" x14ac:dyDescent="0.25">
      <c r="A13" s="118" t="s">
        <v>12</v>
      </c>
      <c r="B13" s="114" t="e">
        <f>IF(22-2*COUNTA('Auto-évaluation'!G46:'Auto-évaluation'!G57)=0,"",'Auto-évaluation'!J46/(22-2*COUNTA('Auto-évaluation'!G46:'Auto-évaluation'!G57)))</f>
        <v>#VALUE!</v>
      </c>
    </row>
    <row r="14" spans="1:2" ht="25.15" customHeight="1" x14ac:dyDescent="0.25">
      <c r="A14" s="119" t="s">
        <v>51</v>
      </c>
      <c r="B14" s="114" t="e">
        <f>IF(12-2*COUNTA('Auto-évaluation'!G46:'Auto-évaluation'!G51)=0,"",'Auto-évaluation'!I46/(12-2*COUNTA('Auto-évaluation'!G46:'Auto-évaluation'!G51)))</f>
        <v>#VALUE!</v>
      </c>
    </row>
    <row r="15" spans="1:2" ht="25.15" customHeight="1" x14ac:dyDescent="0.25">
      <c r="A15" s="119" t="s">
        <v>52</v>
      </c>
      <c r="B15" s="114" t="e">
        <f>IF(10-2*COUNTA('Auto-évaluation'!G53:'Auto-évaluation'!G57)=0,"",'Auto-évaluation'!I53/(10-2*COUNTA('Auto-évaluation'!G53:'Auto-évaluation'!G57)))</f>
        <v>#VALUE!</v>
      </c>
    </row>
    <row r="16" spans="1:2" ht="25.15" customHeight="1" x14ac:dyDescent="0.25">
      <c r="A16" s="120" t="s">
        <v>13</v>
      </c>
      <c r="B16" s="114" t="e">
        <f>IF(22-2*COUNTA('Auto-évaluation'!G46:'Auto-évaluation'!G57)=0,"",'Auto-évaluation'!J46/(22-2*COUNTA('Auto-évaluation'!G46:'Auto-évaluation'!G57)))</f>
        <v>#VALUE!</v>
      </c>
    </row>
    <row r="17" spans="1:2" ht="25.15" customHeight="1" x14ac:dyDescent="0.25">
      <c r="A17" s="121" t="s">
        <v>214</v>
      </c>
      <c r="B17" s="122" t="e">
        <f>IF(6-2*COUNTA('Auto-évaluation'!G60:'Auto-évaluation'!G62)=0,"",'Auto-évaluation'!I60/(6-2*COUNTA('Auto-évaluation'!G60:'Auto-évaluation'!G62)))</f>
        <v>#VALUE!</v>
      </c>
    </row>
    <row r="18" spans="1:2" ht="25.15" customHeight="1" x14ac:dyDescent="0.25">
      <c r="A18" s="121" t="s">
        <v>215</v>
      </c>
      <c r="B18" s="122" t="e">
        <f>IF(2-2*COUNTA('Auto-évaluation'!G64:'Auto-évaluation'!G64)=0,"",'Auto-évaluation'!I64/(2-2*COUNTA('Auto-évaluation'!G64:'Auto-évaluation'!G64)))</f>
        <v>#VALUE!</v>
      </c>
    </row>
    <row r="19" spans="1:2" ht="25.15" customHeight="1" x14ac:dyDescent="0.25">
      <c r="A19" s="121" t="s">
        <v>216</v>
      </c>
      <c r="B19" s="122" t="e">
        <f>IF(8-2*COUNTA('Auto-évaluation'!G66:'Auto-évaluation'!G69)=0,"",'Auto-évaluation'!I66/(8-2*COUNTA('Auto-évaluation'!G66:'Auto-évaluation'!G69)))</f>
        <v>#VALUE!</v>
      </c>
    </row>
    <row r="20" spans="1:2" ht="25.15" customHeight="1" x14ac:dyDescent="0.25">
      <c r="A20" s="121" t="s">
        <v>217</v>
      </c>
      <c r="B20" s="122" t="e">
        <f>IF(18-2*COUNTA('Auto-évaluation'!G71:'Auto-évaluation'!G79)=0,"",'Auto-évaluation'!I71/(18-2*COUNTA('Auto-évaluation'!G71:'Auto-évaluation'!G79)))</f>
        <v>#VALUE!</v>
      </c>
    </row>
    <row r="21" spans="1:2" ht="25.15" customHeight="1" x14ac:dyDescent="0.25">
      <c r="A21" s="121" t="s">
        <v>218</v>
      </c>
      <c r="B21" s="122" t="e">
        <f>IF(4-2*COUNTA('Auto-évaluation'!G81:'Auto-évaluation'!G82)=0,"",'Auto-évaluation'!I81/(4-2*COUNTA('Auto-évaluation'!G81:'Auto-évaluation'!G82)))</f>
        <v>#VALUE!</v>
      </c>
    </row>
    <row r="22" spans="1:2" ht="25.15" customHeight="1" x14ac:dyDescent="0.25">
      <c r="A22" s="121" t="s">
        <v>219</v>
      </c>
      <c r="B22" s="122" t="e">
        <f>IF(12-2*COUNTA('Auto-évaluation'!G84:'Auto-évaluation'!G89)=0,"",'Auto-évaluation'!I84/(12-2*COUNTA('Auto-évaluation'!G84:'Auto-évaluation'!G89)))</f>
        <v>#VALUE!</v>
      </c>
    </row>
    <row r="23" spans="1:2" ht="25.15" customHeight="1" x14ac:dyDescent="0.25">
      <c r="A23" s="121" t="s">
        <v>220</v>
      </c>
      <c r="B23" s="122" t="e">
        <f>IF(6-2*COUNTA('Auto-évaluation'!G91:'Auto-évaluation'!G93)=0,"",'Auto-évaluation'!I91/(6-2*COUNTA('Auto-évaluation'!G91:'Auto-évaluation'!G93)))</f>
        <v>#VALUE!</v>
      </c>
    </row>
    <row r="24" spans="1:2" ht="25.15" customHeight="1" x14ac:dyDescent="0.25">
      <c r="A24" s="121" t="s">
        <v>221</v>
      </c>
      <c r="B24" s="122" t="e">
        <f>IF(2-2*COUNTA('Auto-évaluation'!G95:'Auto-évaluation'!G95)=0,"",'Auto-évaluation'!I95/(2-2*COUNTA('Auto-évaluation'!G95:'Auto-évaluation'!G95)))</f>
        <v>#VALUE!</v>
      </c>
    </row>
    <row r="25" spans="1:2" ht="25.15" customHeight="1" x14ac:dyDescent="0.25">
      <c r="A25" s="121" t="s">
        <v>222</v>
      </c>
      <c r="B25" s="122" t="e">
        <f>IF(8-2*COUNTA('Auto-évaluation'!G97:'Auto-évaluation'!G100)=0,"",'Auto-évaluation'!I97/(8-2*COUNTA('Auto-évaluation'!G97:'Auto-évaluation'!G100)))</f>
        <v>#VALUE!</v>
      </c>
    </row>
    <row r="26" spans="1:2" ht="25.15" customHeight="1" x14ac:dyDescent="0.25">
      <c r="A26" s="121" t="s">
        <v>223</v>
      </c>
      <c r="B26" s="122" t="e">
        <f>IF(6-2*COUNTA('Auto-évaluation'!G102:'Auto-évaluation'!G104)=0,"",'Auto-évaluation'!I102/(6-2*COUNTA('Auto-évaluation'!G102:'Auto-évaluation'!G104)))</f>
        <v>#VALUE!</v>
      </c>
    </row>
    <row r="27" spans="1:2" ht="25.15" customHeight="1" x14ac:dyDescent="0.25">
      <c r="A27" s="121" t="s">
        <v>224</v>
      </c>
      <c r="B27" s="122" t="e">
        <f>IF(8-2*COUNTA('Auto-évaluation'!G106:'Auto-évaluation'!G109)=0,"",'Auto-évaluation'!I106/(8-2*COUNTA('Auto-évaluation'!G106:'Auto-évaluation'!G109)))</f>
        <v>#VALUE!</v>
      </c>
    </row>
    <row r="28" spans="1:2" ht="25.15" customHeight="1" x14ac:dyDescent="0.25">
      <c r="A28" s="121" t="s">
        <v>225</v>
      </c>
      <c r="B28" s="122" t="e">
        <f>IF(6-2*COUNTA('Auto-évaluation'!G111:'Auto-évaluation'!G113)=0,"",'Auto-évaluation'!I111/(6-2*COUNTA('Auto-évaluation'!G111:'Auto-évaluation'!G113)))</f>
        <v>#VALUE!</v>
      </c>
    </row>
    <row r="29" spans="1:2" ht="25.15" customHeight="1" x14ac:dyDescent="0.25">
      <c r="A29" s="121" t="s">
        <v>226</v>
      </c>
      <c r="B29" s="122" t="e">
        <f>IF(16-2*COUNTA('Auto-évaluation'!G115:'Auto-évaluation'!G122)=0,"",'Auto-évaluation'!I115/(16-2*COUNTA('Auto-évaluation'!G115:'Auto-évaluation'!G122)))</f>
        <v>#VALUE!</v>
      </c>
    </row>
    <row r="30" spans="1:2" ht="27.75" customHeight="1" x14ac:dyDescent="0.25">
      <c r="A30" s="123" t="s">
        <v>14</v>
      </c>
      <c r="B30" s="114" t="e">
        <f>IF(58-2*COUNTA('Auto-évaluation'!G125:'Auto-évaluation'!G158)=0,"",'Auto-évaluation'!J125/(58-2*COUNTA('Auto-évaluation'!G125:'Auto-évaluation'!G158)))</f>
        <v>#VALUE!</v>
      </c>
    </row>
    <row r="31" spans="1:2" ht="24.75" customHeight="1" x14ac:dyDescent="0.25">
      <c r="A31" s="124" t="s">
        <v>227</v>
      </c>
      <c r="B31" s="122" t="e">
        <f>IF(10-2*COUNTA('Auto-évaluation'!G125:'Auto-évaluation'!G129)=0,"",'Auto-évaluation'!I125/(10-2*COUNTA('Auto-évaluation'!G125:'Auto-évaluation'!G129)))</f>
        <v>#VALUE!</v>
      </c>
    </row>
    <row r="32" spans="1:2" ht="24.75" customHeight="1" x14ac:dyDescent="0.25">
      <c r="A32" s="124" t="s">
        <v>228</v>
      </c>
      <c r="B32" s="122" t="e">
        <f>IF(14-2*COUNTA('Auto-évaluation'!G131:'Auto-évaluation'!G137)=0,"",'Auto-évaluation'!I131/(14-2*COUNTA('Auto-évaluation'!G131:'Auto-évaluation'!G137)))</f>
        <v>#VALUE!</v>
      </c>
    </row>
    <row r="33" spans="1:2" ht="24.75" customHeight="1" x14ac:dyDescent="0.25">
      <c r="A33" s="124" t="s">
        <v>229</v>
      </c>
      <c r="B33" s="122" t="e">
        <f>IF(2-2*COUNTA('Auto-évaluation'!G139:'Auto-évaluation'!G139)=0,"",'Auto-évaluation'!I139/(2-2*COUNTA('Auto-évaluation'!G139:'Auto-évaluation'!G139)))</f>
        <v>#VALUE!</v>
      </c>
    </row>
    <row r="34" spans="1:2" x14ac:dyDescent="0.25">
      <c r="A34" s="124" t="s">
        <v>230</v>
      </c>
      <c r="B34" s="122" t="e">
        <f>IF(8-2*COUNTA('Auto-évaluation'!G141:'Auto-évaluation'!G144)=0,"",'Auto-évaluation'!I141/(8-2*COUNTA('Auto-évaluation'!G141:'Auto-évaluation'!G144)))</f>
        <v>#VALUE!</v>
      </c>
    </row>
    <row r="35" spans="1:2" x14ac:dyDescent="0.25">
      <c r="A35" s="124" t="s">
        <v>231</v>
      </c>
      <c r="B35" s="122" t="e">
        <f>IF(18-2*COUNTA('Auto-évaluation'!G146:'Auto-évaluation'!G154)=0,"",'Auto-évaluation'!I146/(18-2*COUNTA('Auto-évaluation'!G146:'Auto-évaluation'!G154)))</f>
        <v>#VALUE!</v>
      </c>
    </row>
    <row r="36" spans="1:2" x14ac:dyDescent="0.25">
      <c r="A36" s="124" t="s">
        <v>232</v>
      </c>
      <c r="B36" s="122" t="e">
        <f>IF(6-2*COUNTA('Auto-évaluation'!G156:'Auto-évaluation'!G158)=0,"",'Auto-évaluation'!I156/(6-2*COUNTA('Auto-évaluation'!G156:'Auto-évaluation'!G158)))</f>
        <v>#VALUE!</v>
      </c>
    </row>
  </sheetData>
  <sheetProtection sheet="1" objects="1" scenarios="1"/>
  <phoneticPr fontId="23" type="noConversion"/>
  <conditionalFormatting sqref="B3:B36">
    <cfRule type="cellIs" dxfId="2" priority="4" operator="equal">
      <formula>1</formula>
    </cfRule>
    <cfRule type="cellIs" dxfId="1" priority="5" operator="between">
      <formula>0.5</formula>
      <formula>0.99</formula>
    </cfRule>
    <cfRule type="cellIs" dxfId="0" priority="6" operator="lessThan">
      <formula>0.5</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2"/>
  <sheetViews>
    <sheetView showGridLines="0" workbookViewId="0">
      <selection activeCell="K14" sqref="K14"/>
    </sheetView>
  </sheetViews>
  <sheetFormatPr baseColWidth="10" defaultRowHeight="15" x14ac:dyDescent="0.25"/>
  <cols>
    <col min="1" max="1" width="3.7109375" customWidth="1"/>
    <col min="2" max="2" width="52.85546875" style="20" bestFit="1" customWidth="1"/>
    <col min="3" max="6" width="16.7109375" style="20" customWidth="1"/>
    <col min="7" max="8" width="11.42578125" hidden="1" customWidth="1"/>
  </cols>
  <sheetData>
    <row r="1" spans="1:8" ht="9.75" customHeight="1" x14ac:dyDescent="0.5">
      <c r="A1" s="106"/>
      <c r="B1" s="107"/>
      <c r="C1" s="107"/>
      <c r="D1" s="107"/>
      <c r="E1" s="107"/>
      <c r="F1" s="107"/>
      <c r="G1" s="107"/>
      <c r="H1" s="108"/>
    </row>
    <row r="2" spans="1:8" ht="18.75" x14ac:dyDescent="0.3">
      <c r="A2" s="54" t="s">
        <v>16</v>
      </c>
      <c r="B2" s="55"/>
      <c r="C2" s="55"/>
      <c r="D2" s="55"/>
      <c r="E2" s="55"/>
      <c r="F2" s="55"/>
      <c r="G2" s="3"/>
    </row>
    <row r="3" spans="1:8" ht="12.75" customHeight="1" x14ac:dyDescent="0.3">
      <c r="A3" s="11"/>
      <c r="B3" s="39"/>
      <c r="C3" s="109"/>
      <c r="D3" s="109"/>
      <c r="E3" s="109"/>
      <c r="F3" s="109"/>
      <c r="G3" s="3"/>
    </row>
    <row r="4" spans="1:8" ht="36.75" customHeight="1" x14ac:dyDescent="0.25">
      <c r="A4" s="19" t="s">
        <v>0</v>
      </c>
      <c r="B4" s="21" t="s">
        <v>289</v>
      </c>
      <c r="C4" s="105" t="s">
        <v>290</v>
      </c>
      <c r="D4" s="105"/>
      <c r="E4" s="105"/>
      <c r="F4" s="105"/>
      <c r="G4" s="3"/>
    </row>
    <row r="5" spans="1:8" ht="9.9499999999999993" customHeight="1" x14ac:dyDescent="0.25">
      <c r="A5" s="19"/>
      <c r="B5" s="21"/>
      <c r="C5" s="110"/>
      <c r="D5" s="110"/>
      <c r="E5" s="110"/>
      <c r="F5" s="110"/>
      <c r="G5" s="3"/>
    </row>
    <row r="6" spans="1:8" ht="36.75" customHeight="1" x14ac:dyDescent="0.25">
      <c r="A6" s="19" t="s">
        <v>0</v>
      </c>
      <c r="B6" s="21" t="s">
        <v>291</v>
      </c>
      <c r="C6" s="105" t="s">
        <v>292</v>
      </c>
      <c r="D6" s="105"/>
      <c r="E6" s="105"/>
      <c r="F6" s="105"/>
      <c r="G6" s="3"/>
    </row>
    <row r="7" spans="1:8" ht="9.9499999999999993" customHeight="1" x14ac:dyDescent="0.25">
      <c r="A7" s="19"/>
      <c r="B7" s="21"/>
      <c r="C7" s="110"/>
      <c r="D7" s="110"/>
      <c r="E7" s="110"/>
      <c r="F7" s="110"/>
      <c r="G7" s="3"/>
    </row>
    <row r="8" spans="1:8" ht="49.5" customHeight="1" x14ac:dyDescent="0.25">
      <c r="A8" s="19" t="s">
        <v>0</v>
      </c>
      <c r="B8" s="21" t="s">
        <v>293</v>
      </c>
      <c r="C8" s="105" t="s">
        <v>294</v>
      </c>
      <c r="D8" s="105"/>
      <c r="E8" s="105"/>
      <c r="F8" s="105"/>
    </row>
    <row r="9" spans="1:8" ht="9.9499999999999993" customHeight="1" x14ac:dyDescent="0.25">
      <c r="A9" s="19"/>
      <c r="B9" s="21"/>
      <c r="C9" s="110"/>
      <c r="D9" s="110"/>
      <c r="E9" s="110"/>
      <c r="F9" s="110"/>
    </row>
    <row r="10" spans="1:8" ht="36" customHeight="1" x14ac:dyDescent="0.25">
      <c r="A10" s="19" t="s">
        <v>0</v>
      </c>
      <c r="B10" s="21" t="s">
        <v>295</v>
      </c>
      <c r="C10" s="105" t="s">
        <v>296</v>
      </c>
      <c r="D10" s="105"/>
      <c r="E10" s="105"/>
      <c r="F10" s="105"/>
    </row>
    <row r="11" spans="1:8" ht="9.9499999999999993" customHeight="1" x14ac:dyDescent="0.25">
      <c r="A11" s="19"/>
      <c r="B11" s="21"/>
      <c r="C11" s="110"/>
      <c r="D11" s="110"/>
      <c r="E11" s="110"/>
      <c r="F11" s="110"/>
    </row>
    <row r="12" spans="1:8" ht="36" customHeight="1" x14ac:dyDescent="0.25">
      <c r="A12" s="19" t="s">
        <v>0</v>
      </c>
      <c r="B12" s="21" t="s">
        <v>297</v>
      </c>
      <c r="C12" s="105" t="s">
        <v>298</v>
      </c>
      <c r="D12" s="105"/>
      <c r="E12" s="105"/>
      <c r="F12" s="105"/>
    </row>
    <row r="13" spans="1:8" ht="9.9499999999999993" customHeight="1" x14ac:dyDescent="0.25">
      <c r="A13" s="19"/>
    </row>
    <row r="14" spans="1:8" ht="36" customHeight="1" x14ac:dyDescent="0.25">
      <c r="A14" s="19" t="s">
        <v>0</v>
      </c>
      <c r="B14" s="56" t="s">
        <v>299</v>
      </c>
      <c r="C14" s="105" t="s">
        <v>300</v>
      </c>
      <c r="D14" s="105"/>
      <c r="E14" s="105"/>
      <c r="F14" s="105"/>
    </row>
    <row r="15" spans="1:8" ht="9.9499999999999993" customHeight="1" x14ac:dyDescent="0.25">
      <c r="A15" s="19"/>
      <c r="B15" s="21"/>
      <c r="C15" s="110"/>
      <c r="D15" s="110"/>
      <c r="E15" s="110"/>
      <c r="F15" s="110"/>
    </row>
    <row r="16" spans="1:8" ht="36" customHeight="1" x14ac:dyDescent="0.25">
      <c r="A16" s="19" t="s">
        <v>0</v>
      </c>
      <c r="B16" s="56" t="s">
        <v>301</v>
      </c>
      <c r="C16" s="105" t="s">
        <v>302</v>
      </c>
      <c r="D16" s="105"/>
      <c r="E16" s="105"/>
      <c r="F16" s="105"/>
    </row>
    <row r="17" spans="1:6" ht="9.9499999999999993" customHeight="1" x14ac:dyDescent="0.25">
      <c r="A17" s="19"/>
      <c r="B17" s="21"/>
      <c r="C17" s="110"/>
      <c r="D17" s="110"/>
      <c r="E17" s="110"/>
      <c r="F17" s="110"/>
    </row>
    <row r="18" spans="1:6" ht="36" customHeight="1" x14ac:dyDescent="0.25">
      <c r="A18" s="19" t="s">
        <v>0</v>
      </c>
      <c r="B18" s="56" t="s">
        <v>303</v>
      </c>
      <c r="C18" s="105" t="s">
        <v>304</v>
      </c>
      <c r="D18" s="105"/>
      <c r="E18" s="105"/>
      <c r="F18" s="105"/>
    </row>
    <row r="19" spans="1:6" ht="9.9499999999999993" customHeight="1" x14ac:dyDescent="0.25">
      <c r="A19" s="19"/>
      <c r="B19" s="21"/>
      <c r="C19" s="110"/>
      <c r="D19" s="110"/>
      <c r="E19" s="110"/>
      <c r="F19" s="110"/>
    </row>
    <row r="20" spans="1:6" ht="36" customHeight="1" x14ac:dyDescent="0.25">
      <c r="A20" s="19" t="s">
        <v>0</v>
      </c>
      <c r="B20" s="56" t="s">
        <v>305</v>
      </c>
      <c r="C20" s="105" t="s">
        <v>306</v>
      </c>
      <c r="D20" s="105"/>
      <c r="E20" s="105"/>
      <c r="F20" s="105"/>
    </row>
    <row r="21" spans="1:6" ht="9.9499999999999993" customHeight="1" x14ac:dyDescent="0.25">
      <c r="A21" s="19"/>
      <c r="B21" s="21"/>
      <c r="C21" s="110"/>
      <c r="D21" s="110"/>
      <c r="E21" s="110"/>
      <c r="F21" s="110"/>
    </row>
    <row r="22" spans="1:6" ht="36" customHeight="1" x14ac:dyDescent="0.25">
      <c r="A22" s="19" t="s">
        <v>0</v>
      </c>
      <c r="B22" s="21" t="s">
        <v>307</v>
      </c>
      <c r="C22" s="105" t="s">
        <v>308</v>
      </c>
      <c r="D22" s="105"/>
      <c r="E22" s="105"/>
      <c r="F22" s="105"/>
    </row>
  </sheetData>
  <sheetProtection sheet="1" objects="1" scenarios="1"/>
  <mergeCells count="20">
    <mergeCell ref="C9:F9"/>
    <mergeCell ref="C11:F11"/>
    <mergeCell ref="C10:F10"/>
    <mergeCell ref="C22:F22"/>
    <mergeCell ref="C15:F15"/>
    <mergeCell ref="C17:F17"/>
    <mergeCell ref="C19:F19"/>
    <mergeCell ref="C21:F21"/>
    <mergeCell ref="A1:H1"/>
    <mergeCell ref="C3:F3"/>
    <mergeCell ref="C4:F4"/>
    <mergeCell ref="C6:F6"/>
    <mergeCell ref="C8:F8"/>
    <mergeCell ref="C5:F5"/>
    <mergeCell ref="C7:F7"/>
    <mergeCell ref="C12:F12"/>
    <mergeCell ref="C14:F14"/>
    <mergeCell ref="C16:F16"/>
    <mergeCell ref="C18:F18"/>
    <mergeCell ref="C20:F20"/>
  </mergeCells>
  <pageMargins left="0.51181102362204722" right="0.51181102362204722"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Page de Garde</vt:lpstr>
      <vt:lpstr>Auto-évaluation</vt:lpstr>
      <vt:lpstr>Graphiques</vt:lpstr>
      <vt:lpstr>Glossaire</vt:lpstr>
      <vt:lpstr>'Page de Garde'!Zone_d_impression</vt:lpstr>
    </vt:vector>
  </TitlesOfParts>
  <Company>COFRAC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Compétences objets d'une accréditation inspection</dc:title>
  <dc:creator>Section Inspection</dc:creator>
  <cp:lastModifiedBy>CBI</cp:lastModifiedBy>
  <cp:lastPrinted>2019-06-20T08:56:52Z</cp:lastPrinted>
  <dcterms:created xsi:type="dcterms:W3CDTF">2017-09-21T12:58:52Z</dcterms:created>
  <dcterms:modified xsi:type="dcterms:W3CDTF">2020-09-22T08:48:22Z</dcterms:modified>
</cp:coreProperties>
</file>